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640" activeTab="1"/>
  </bookViews>
  <sheets>
    <sheet name="211 код" sheetId="1" r:id="rId1"/>
    <sheet name="остальные коды" sheetId="2" r:id="rId2"/>
  </sheets>
  <definedNames>
    <definedName name="_xlnm.Print_Area" localSheetId="0">'211 код'!$A$1:$FE$45</definedName>
    <definedName name="_xlnm.Print_Area" localSheetId="1">'остальные коды'!$A$1:$DA$462</definedName>
  </definedNames>
  <calcPr fullCalcOnLoad="1"/>
</workbook>
</file>

<file path=xl/sharedStrings.xml><?xml version="1.0" encoding="utf-8"?>
<sst xmlns="http://schemas.openxmlformats.org/spreadsheetml/2006/main" count="786" uniqueCount="185">
  <si>
    <t>№ 
п/п</t>
  </si>
  <si>
    <t>Среднемесячный размер оплаты труда на одного работника, руб.</t>
  </si>
  <si>
    <t>в том числе: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</si>
  <si>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</si>
  <si>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</si>
  <si>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</si>
  <si>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</si>
  <si>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</si>
  <si>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</si>
  <si>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</si>
  <si>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</si>
  <si>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</si>
  <si>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</si>
  <si>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</si>
  <si>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</si>
  <si>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</si>
  <si>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</si>
  <si>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</si>
  <si>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</si>
  <si>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</si>
  <si>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</si>
  <si>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</si>
  <si>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</si>
  <si>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</si>
  <si>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</si>
  <si>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</si>
  <si>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</si>
  <si>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</si>
  <si>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</si>
  <si>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</si>
  <si>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</si>
  <si>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</si>
  <si>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</si>
  <si>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</si>
  <si>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</si>
  <si>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</si>
  <si>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</si>
  <si>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</si>
  <si>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</si>
  <si>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</si>
  <si>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</si>
  <si>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</si>
  <si>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</si>
  <si>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</si>
  <si>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</si>
  <si>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</si>
  <si>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</si>
  <si>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</si>
  <si>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</si>
  <si>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</si>
  <si>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</si>
  <si>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</si>
  <si>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</si>
  <si>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</si>
  <si>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</si>
  <si>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</si>
  <si>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</si>
  <si>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</si>
  <si>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</si>
  <si>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</si>
  <si>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</si>
  <si>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</si>
  <si>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</si>
  <si>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</si>
  <si>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</si>
  <si>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</si>
  <si>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</si>
  <si>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</si>
  <si>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</si>
  <si>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</si>
  <si>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</si>
  <si>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</si>
  <si>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</si>
  <si>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</si>
  <si>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</si>
  <si>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</si>
  <si>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</si>
  <si>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</si>
  <si>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</si>
  <si>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</si>
  <si>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</si>
  <si>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</si>
  <si>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</si>
  <si>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</si>
  <si>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</si>
  <si>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</si>
  <si>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</si>
  <si>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111</t>
  </si>
  <si>
    <t>ВСЕГО</t>
  </si>
  <si>
    <t>Установлен-ная численность, единиц</t>
  </si>
  <si>
    <t>Руководитель</t>
  </si>
  <si>
    <t>Административный персонал</t>
  </si>
  <si>
    <t>Педагогические работники</t>
  </si>
  <si>
    <t>4</t>
  </si>
  <si>
    <t>Прочий персонал</t>
  </si>
  <si>
    <t>Педагогические работники (классное руководство)</t>
  </si>
  <si>
    <t>Педагогические работники (доплата 5000 руб. молодым специалистам)</t>
  </si>
  <si>
    <t>Педагогические работники (доплата 3700 руб. пед.раб. ДОУ)</t>
  </si>
  <si>
    <t xml:space="preserve">1.1. Расчеты (обоснования) расходов на оплату труда (КВР 111) </t>
  </si>
  <si>
    <t xml:space="preserve">б) Источник финансового обеспечения: субсидии на выполнение Муниципального задания - областные средства </t>
  </si>
  <si>
    <t xml:space="preserve">а) Источник финансового обеспечения: субсидии на выполнение Муниципального задания - городские средства </t>
  </si>
  <si>
    <t xml:space="preserve">в) Источник финансового обеспечения: субсидии на ИНЫЕ ЦЕЛИ - областные средства </t>
  </si>
  <si>
    <t>г) Источник финансового обеспечения: внебюджетные средства</t>
  </si>
  <si>
    <t xml:space="preserve">в) Источник финансового обеспечения: субсидии на ИНЫЕ ЦЕЛИ - городские средства </t>
  </si>
  <si>
    <t xml:space="preserve">г) Источник финансового обеспечения: внебюджетные средства </t>
  </si>
  <si>
    <t xml:space="preserve">в) Источник финансового обеспечения: внебюджетные средства </t>
  </si>
  <si>
    <t xml:space="preserve">в) Источник финансового обеспечения: субсидии на выполнение ИНЫЕ ЦЕЛИ - областные средства </t>
  </si>
  <si>
    <t xml:space="preserve">1.2. Расчеты (обоснования) выплат персоналу при направлении в служебные командировки </t>
  </si>
  <si>
    <t>уплата земельного налога</t>
  </si>
  <si>
    <t>уплата налога на имущество организаций</t>
  </si>
  <si>
    <t xml:space="preserve">б) Источник финансового обеспечения: внебюджетные средства </t>
  </si>
  <si>
    <t>уплата транспортного налога</t>
  </si>
  <si>
    <t>уплата налога на экологию</t>
  </si>
  <si>
    <t>уплата пошлины</t>
  </si>
  <si>
    <t>пени</t>
  </si>
  <si>
    <t>штрафы</t>
  </si>
  <si>
    <t>услуги свяи (абонен.плата и поврем.)</t>
  </si>
  <si>
    <t>услуги Интернет</t>
  </si>
  <si>
    <t>5</t>
  </si>
  <si>
    <t>6.3. Расчет (обоснование) расходов на оплату коммунальных услуг (КВР 244, ЭКР 223)</t>
  </si>
  <si>
    <t>6.2. Расчет (обоснование) расходов на оплату транспортных услуг (КВР 244, ЭКР 222)</t>
  </si>
  <si>
    <t>6.1. Расчет (обоснование) расходов на оплату услуг связи (КВР 244, ЭКР 221)</t>
  </si>
  <si>
    <t>3.2. Расчет (обоснование) расходов на уплату прочих налогов и сборов (КВР 852, ЭКР 290)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</si>
  <si>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 (КВР 119, ЭКР 213)</t>
  </si>
  <si>
    <t>1.3. Расчеты (обоснования) выплат персоналу по уходу за ребенком (КВР 112, ЭКР 212)</t>
  </si>
  <si>
    <t>электоэнергия</t>
  </si>
  <si>
    <t>теплоэенргия</t>
  </si>
  <si>
    <t>водоснабжение и водоотведение</t>
  </si>
  <si>
    <t>газоснабжение</t>
  </si>
  <si>
    <t>вывоз жидких бытовых отходов</t>
  </si>
  <si>
    <t>вывоз мусора</t>
  </si>
  <si>
    <t>опрессовка</t>
  </si>
  <si>
    <t>дератизация</t>
  </si>
  <si>
    <t>дезинсекция</t>
  </si>
  <si>
    <t>обслуж. помещ. ЖКХ (встроенные помещ.)</t>
  </si>
  <si>
    <t>обслуж. и ремонт автотранспорта</t>
  </si>
  <si>
    <t>метрологическая поверка</t>
  </si>
  <si>
    <t>обслуживание газового оборудования</t>
  </si>
  <si>
    <t>обслуживание узлов учета теплоэнергии</t>
  </si>
  <si>
    <t>стирка белья</t>
  </si>
  <si>
    <t>6</t>
  </si>
  <si>
    <t>7</t>
  </si>
  <si>
    <t>8</t>
  </si>
  <si>
    <t>9</t>
  </si>
  <si>
    <t>10</t>
  </si>
  <si>
    <t>11</t>
  </si>
  <si>
    <t>12</t>
  </si>
  <si>
    <t>13</t>
  </si>
  <si>
    <t xml:space="preserve">в) Источник финансового обеспечения: субсидии на ИНЫЕ ЦЕЛИ городские средства </t>
  </si>
  <si>
    <t>текущий ремонт</t>
  </si>
  <si>
    <t>6.6. Расчет (обоснование) расходов на оплату прочих работ, услуг (КВР 244, ЭКР 226)</t>
  </si>
  <si>
    <t>6.7. Расчет (обоснование) расходов на приобретение основных средств (КВР 244, ЭКР 310)</t>
  </si>
  <si>
    <t xml:space="preserve">а) Источник финансового обеспечения: субсидии на ИНЫЕ ЦЕЛИ - городские средства </t>
  </si>
  <si>
    <t>6.8. Расчет (обоснование) расходов на приобретение материальных запасов (КВР 244, ЭКР 340)</t>
  </si>
  <si>
    <t>Прочие выплаты</t>
  </si>
  <si>
    <t>по ставке 5.1%</t>
  </si>
  <si>
    <t>пополнение транспортной карты</t>
  </si>
  <si>
    <t>6.5. Расчет(обоснование)расходов на оплату работ, услуг по содержанию имущества (КВР243,244,ЭКР225)</t>
  </si>
  <si>
    <t>измерение сопротивления изоляции</t>
  </si>
  <si>
    <t>обслуживание узлов учета тепловой энергии</t>
  </si>
  <si>
    <t>Тех.обслуживание оборудования передачи извещения "ПРОТОН"</t>
  </si>
  <si>
    <t>Тех.обслуживание системы АПС</t>
  </si>
  <si>
    <t>заправка картриджей, тех обслуживание оборудования</t>
  </si>
  <si>
    <t>тех.обслуживание оборудования видеонаблюдения</t>
  </si>
  <si>
    <t>услуги по вывозу мусора</t>
  </si>
  <si>
    <t>ремонт оборудования</t>
  </si>
  <si>
    <t>прочие работы</t>
  </si>
  <si>
    <t>текущий ремонт помещений</t>
  </si>
  <si>
    <t>услуги СЭС, мед.осмотры</t>
  </si>
  <si>
    <t>подписка на периолические издания</t>
  </si>
  <si>
    <t>лицензи на ПО, обучение сотрудников</t>
  </si>
  <si>
    <t>услуги физической охраны</t>
  </si>
  <si>
    <t>кнопка тревожной сигнализации</t>
  </si>
  <si>
    <t>лицензии на ПО, обслуживание сайта</t>
  </si>
  <si>
    <t>прочие услуги</t>
  </si>
  <si>
    <t>приобретение оборудования</t>
  </si>
  <si>
    <t>приобретение мебели</t>
  </si>
  <si>
    <t>приобретение материальных запасов</t>
  </si>
  <si>
    <t xml:space="preserve">методические пособия, литература </t>
  </si>
  <si>
    <t>льготное питание воспитанников</t>
  </si>
  <si>
    <t>испытание внутреннего пожарного водовода на водоотдачу</t>
  </si>
  <si>
    <t>очистка системы вентиляции</t>
  </si>
  <si>
    <t>перезарядка огнетушителей</t>
  </si>
  <si>
    <t>3.3. Расчет (обоснование) расходов на уплату иных платежей (КВР 853, ЭКР 291,292)</t>
  </si>
  <si>
    <t>3.1. Расчет (обоснование) расходов на уплату налогов (КВР 851, ЭКР 291,295)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</si>
</sst>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49" fontId="3" fillId="0" borderId="15" xfId="0" applyNumberFormat="1" applyFont="1" applyBorder="1" applyAlignment="1">
      <alignment/>
    </xf>
    <xf numFmtId="0" fontId="9" fillId="33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/>
    </xf>
    <xf numFmtId="0" fontId="1" fillId="33" borderId="2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top"/>
    </xf>
    <xf numFmtId="0" fontId="9" fillId="33" borderId="2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 vertical="center"/>
    </xf>
    <xf numFmtId="4" fontId="9" fillId="33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right" vertical="center"/>
    </xf>
    <xf numFmtId="49" fontId="9" fillId="33" borderId="14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4" fontId="9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0" fontId="9" fillId="33" borderId="21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center"/>
    </xf>
    <xf numFmtId="49" fontId="9" fillId="33" borderId="13" xfId="0" applyNumberFormat="1" applyFont="1" applyFill="1" applyBorder="1" applyAlignment="1">
      <alignment horizontal="right"/>
    </xf>
    <xf numFmtId="49" fontId="9" fillId="33" borderId="14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9" fillId="33" borderId="10" xfId="0" applyNumberFormat="1" applyFont="1" applyFill="1" applyBorder="1" applyAlignment="1">
      <alignment horizontal="right"/>
    </xf>
    <xf numFmtId="0" fontId="9" fillId="33" borderId="13" xfId="0" applyNumberFormat="1" applyFont="1" applyFill="1" applyBorder="1" applyAlignment="1">
      <alignment horizontal="right"/>
    </xf>
    <xf numFmtId="0" fontId="9" fillId="33" borderId="14" xfId="0" applyNumberFormat="1" applyFont="1" applyFill="1" applyBorder="1" applyAlignment="1">
      <alignment horizontal="right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13" xfId="0" applyNumberFormat="1" applyFont="1" applyFill="1" applyBorder="1" applyAlignment="1">
      <alignment horizontal="right" vertical="center"/>
    </xf>
    <xf numFmtId="0" fontId="9" fillId="33" borderId="14" xfId="0" applyNumberFormat="1" applyFont="1" applyFill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center"/>
    </xf>
    <xf numFmtId="0" fontId="9" fillId="33" borderId="21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4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0" fontId="1" fillId="0" borderId="21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E45"/>
  <sheetViews>
    <sheetView showGridLines="0" view="pageBreakPreview" zoomScaleSheetLayoutView="100" zoomScalePageLayoutView="0" workbookViewId="0" topLeftCell="A32">
      <selection activeCell="EO34" sqref="EO34:FE34"/>
    </sheetView>
  </sheetViews>
  <sheetFormatPr defaultColWidth="0.875" defaultRowHeight="12.75"/>
  <cols>
    <col min="1" max="2" width="0.875" style="1" customWidth="1"/>
    <col min="3" max="3" width="0.74609375" style="1" customWidth="1"/>
    <col min="4" max="4" width="0.875" style="1" customWidth="1"/>
    <col min="5" max="5" width="0.875" style="1" hidden="1" customWidth="1"/>
    <col min="6" max="15" width="0.875" style="1" customWidth="1"/>
    <col min="16" max="16" width="1.75390625" style="1" customWidth="1"/>
    <col min="17" max="19" width="0.875" style="1" customWidth="1"/>
    <col min="20" max="20" width="2.375" style="1" customWidth="1"/>
    <col min="21" max="22" width="0.875" style="1" customWidth="1"/>
    <col min="23" max="23" width="2.25390625" style="1" customWidth="1"/>
    <col min="24" max="24" width="3.875" style="1" customWidth="1"/>
    <col min="25" max="35" width="0.875" style="1" customWidth="1"/>
    <col min="36" max="36" width="1.875" style="1" customWidth="1"/>
    <col min="37" max="40" width="0.875" style="1" hidden="1" customWidth="1"/>
    <col min="41" max="139" width="0.875" style="1" customWidth="1"/>
    <col min="140" max="140" width="2.00390625" style="1" customWidth="1"/>
    <col min="141" max="142" width="0.875" style="1" hidden="1" customWidth="1"/>
    <col min="143" max="143" width="0.6171875" style="1" hidden="1" customWidth="1"/>
    <col min="144" max="144" width="0.875" style="1" hidden="1" customWidth="1"/>
    <col min="145" max="160" width="0.875" style="1" customWidth="1"/>
    <col min="161" max="161" width="2.125" style="1" customWidth="1"/>
    <col min="162" max="16384" width="0.875" style="1" customWidth="1"/>
  </cols>
  <sheetData>
    <row r="1" s="8" customFormat="1" ht="12">
      <c r="DA1" s="8" t="s">
        <v>17</v>
      </c>
    </row>
    <row r="2" spans="105:161" s="8" customFormat="1" ht="47.25" customHeight="1">
      <c r="DA2" s="44" t="s">
        <v>18</v>
      </c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ht="3" customHeight="1"/>
    <row r="4" s="9" customFormat="1" ht="11.25">
      <c r="DA4" s="9" t="s">
        <v>19</v>
      </c>
    </row>
    <row r="5" ht="9" customHeight="1"/>
    <row r="6" spans="1:161" s="7" customFormat="1" ht="15.75">
      <c r="A6" s="43" t="s">
        <v>16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</row>
    <row r="8" spans="1:161" s="2" customFormat="1" ht="15">
      <c r="A8" s="51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</row>
    <row r="9" ht="6" customHeight="1" hidden="1"/>
    <row r="10" spans="1:161" s="6" customFormat="1" ht="14.25" hidden="1">
      <c r="A10" s="14" t="s">
        <v>14</v>
      </c>
      <c r="B10" s="14"/>
      <c r="X10" s="52" t="s">
        <v>87</v>
      </c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</row>
    <row r="11" spans="24:161" s="6" customFormat="1" ht="6" customHeight="1"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</row>
    <row r="12" spans="1:161" s="2" customFormat="1" ht="15">
      <c r="A12" s="51" t="s">
        <v>98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ht="6.75" customHeight="1"/>
    <row r="14" spans="1:161" s="3" customFormat="1" ht="13.5" customHeight="1">
      <c r="A14" s="26" t="s">
        <v>0</v>
      </c>
      <c r="B14" s="27"/>
      <c r="C14" s="27"/>
      <c r="D14" s="27"/>
      <c r="E14" s="27"/>
      <c r="F14" s="28"/>
      <c r="G14" s="26" t="s">
        <v>10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6" t="s">
        <v>89</v>
      </c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/>
      <c r="AO14" s="45" t="s">
        <v>1</v>
      </c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7"/>
      <c r="DI14" s="26" t="s">
        <v>7</v>
      </c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8"/>
      <c r="DY14" s="53" t="s">
        <v>8</v>
      </c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5"/>
      <c r="EO14" s="26" t="s">
        <v>9</v>
      </c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8"/>
    </row>
    <row r="15" spans="1:161" s="3" customFormat="1" ht="13.5" customHeight="1">
      <c r="A15" s="29"/>
      <c r="B15" s="30"/>
      <c r="C15" s="30"/>
      <c r="D15" s="30"/>
      <c r="E15" s="30"/>
      <c r="F15" s="31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  <c r="Y15" s="2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1"/>
      <c r="AO15" s="26" t="s">
        <v>3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8"/>
      <c r="BF15" s="45" t="s">
        <v>2</v>
      </c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7"/>
      <c r="DI15" s="29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1"/>
      <c r="DY15" s="56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8"/>
      <c r="EO15" s="29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3" customFormat="1" ht="39.75" customHeight="1">
      <c r="A16" s="32"/>
      <c r="B16" s="33"/>
      <c r="C16" s="33"/>
      <c r="D16" s="33"/>
      <c r="E16" s="33"/>
      <c r="F16" s="34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  <c r="Y16" s="3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  <c r="AO16" s="32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42" t="s">
        <v>4</v>
      </c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 t="s">
        <v>5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6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32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4"/>
      <c r="DY16" s="59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1"/>
      <c r="EO16" s="32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4"/>
    </row>
    <row r="17" spans="1:161" s="4" customFormat="1" ht="12.75">
      <c r="A17" s="39">
        <v>1</v>
      </c>
      <c r="B17" s="39"/>
      <c r="C17" s="39"/>
      <c r="D17" s="39"/>
      <c r="E17" s="39"/>
      <c r="F17" s="39"/>
      <c r="G17" s="39">
        <v>2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>
        <v>3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>
        <v>4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>
        <v>5</v>
      </c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>
        <v>6</v>
      </c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>
        <v>7</v>
      </c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>
        <v>8</v>
      </c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>
        <v>9</v>
      </c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>
        <v>10</v>
      </c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</row>
    <row r="18" spans="1:161" s="5" customFormat="1" ht="15" customHeight="1">
      <c r="A18" s="62" t="s">
        <v>88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4"/>
      <c r="Y18" s="38" t="s">
        <v>12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 t="s">
        <v>12</v>
      </c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 t="s">
        <v>12</v>
      </c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 t="s">
        <v>12</v>
      </c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 t="s">
        <v>12</v>
      </c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 t="s">
        <v>12</v>
      </c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50">
        <f>SUM(EO19:FE22)</f>
        <v>15918522</v>
      </c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</row>
    <row r="19" spans="1:161" s="5" customFormat="1" ht="22.5" customHeight="1">
      <c r="A19" s="69" t="s">
        <v>30</v>
      </c>
      <c r="B19" s="69"/>
      <c r="C19" s="69"/>
      <c r="D19" s="69"/>
      <c r="E19" s="69"/>
      <c r="F19" s="69"/>
      <c r="G19" s="70" t="s">
        <v>90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68" t="s">
        <v>12</v>
      </c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>
        <f>AO25+AO41</f>
        <v>0</v>
      </c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>
        <f>BF25+BF41</f>
        <v>0</v>
      </c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>
        <f>BX25+BX41</f>
        <v>0</v>
      </c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>
        <f>CQ25+CQ41</f>
        <v>0</v>
      </c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>
        <f>DI25+DI41</f>
        <v>140000</v>
      </c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 t="s">
        <v>12</v>
      </c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>
        <f>EO25+EO41</f>
        <v>600156</v>
      </c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</row>
    <row r="20" spans="1:161" s="5" customFormat="1" ht="26.25" customHeight="1">
      <c r="A20" s="69" t="s">
        <v>34</v>
      </c>
      <c r="B20" s="69"/>
      <c r="C20" s="69"/>
      <c r="D20" s="69"/>
      <c r="E20" s="69"/>
      <c r="F20" s="69"/>
      <c r="G20" s="70" t="s">
        <v>91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68" t="s">
        <v>12</v>
      </c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>
        <f>AO26+AO31+AO42</f>
        <v>23532</v>
      </c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>
        <f>BF26+BF31+BF42</f>
        <v>12944</v>
      </c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>
        <f>BX26+BX31+BX42</f>
        <v>2588</v>
      </c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>
        <f>CQ26+CQ31+CQ42</f>
        <v>8000</v>
      </c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>
        <f>DI26+DI31+DI42</f>
        <v>100000</v>
      </c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 t="s">
        <v>12</v>
      </c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>
        <f>EO26+EO31+EO42</f>
        <v>1093884</v>
      </c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</row>
    <row r="21" spans="1:161" s="5" customFormat="1" ht="26.25" customHeight="1">
      <c r="A21" s="69" t="s">
        <v>40</v>
      </c>
      <c r="B21" s="69"/>
      <c r="C21" s="69"/>
      <c r="D21" s="69"/>
      <c r="E21" s="69"/>
      <c r="F21" s="69"/>
      <c r="G21" s="70" t="s">
        <v>92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68" t="s">
        <v>12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>
        <f>AO27+AO32+AO36+AO37+AO38+AO43</f>
        <v>1546529</v>
      </c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>
        <f>BF27+BF32+BF36+BF37+BF38+BF43</f>
        <v>8700</v>
      </c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>
        <f>BX27+BX32+BX36+BX37+BX38+BX43</f>
        <v>0</v>
      </c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>
        <f>CQ27+CQ32+CQ36+CQ37+CQ38+CQ43</f>
        <v>0</v>
      </c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>
        <f>DI27+DI32+DI36+DI37+DI38+DI43</f>
        <v>155707</v>
      </c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 t="s">
        <v>12</v>
      </c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>
        <f>EO27+EO32+EO36+EO37+EO38+EO43</f>
        <v>10582405</v>
      </c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</row>
    <row r="22" spans="1:161" s="5" customFormat="1" ht="20.25" customHeight="1">
      <c r="A22" s="69" t="s">
        <v>93</v>
      </c>
      <c r="B22" s="69"/>
      <c r="C22" s="69"/>
      <c r="D22" s="69"/>
      <c r="E22" s="69"/>
      <c r="F22" s="69"/>
      <c r="G22" s="70" t="s">
        <v>94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68" t="s">
        <v>12</v>
      </c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>
        <f>AO28+AO33+AO44</f>
        <v>11570.6</v>
      </c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>
        <f>BF28+BF33+BF44</f>
        <v>4596</v>
      </c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>
        <f>BX28+BX33+BX44</f>
        <v>459.6</v>
      </c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>
        <f>CQ28+CQ33+CQ44</f>
        <v>6515</v>
      </c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>
        <f>DI28+DI33+DI44</f>
        <v>0</v>
      </c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 t="s">
        <v>12</v>
      </c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>
        <f>EO28+EO33+EO44</f>
        <v>3642077</v>
      </c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</row>
    <row r="23" spans="1:161" s="6" customFormat="1" ht="12" customHeight="1">
      <c r="A23" s="41" t="s">
        <v>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</row>
    <row r="24" spans="1:161" s="6" customFormat="1" ht="14.25">
      <c r="A24" s="48" t="s">
        <v>100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</row>
    <row r="25" spans="1:161" s="5" customFormat="1" ht="25.5" customHeight="1">
      <c r="A25" s="36" t="s">
        <v>30</v>
      </c>
      <c r="B25" s="36"/>
      <c r="C25" s="36"/>
      <c r="D25" s="36"/>
      <c r="E25" s="36"/>
      <c r="F25" s="36"/>
      <c r="G25" s="37" t="s">
        <v>90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5">
        <v>1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>
        <v>460156</v>
      </c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26.25" customHeight="1">
      <c r="A26" s="36" t="s">
        <v>34</v>
      </c>
      <c r="B26" s="36"/>
      <c r="C26" s="36"/>
      <c r="D26" s="36"/>
      <c r="E26" s="36"/>
      <c r="F26" s="36"/>
      <c r="G26" s="37" t="s">
        <v>91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5">
        <v>3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>
        <v>573984</v>
      </c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7.25" customHeight="1">
      <c r="A27" s="36" t="s">
        <v>40</v>
      </c>
      <c r="B27" s="36"/>
      <c r="C27" s="36"/>
      <c r="D27" s="36"/>
      <c r="E27" s="36"/>
      <c r="F27" s="36"/>
      <c r="G27" s="37" t="s">
        <v>92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20.25" customHeight="1">
      <c r="A28" s="36" t="s">
        <v>93</v>
      </c>
      <c r="B28" s="36"/>
      <c r="C28" s="36"/>
      <c r="D28" s="36"/>
      <c r="E28" s="36"/>
      <c r="F28" s="36"/>
      <c r="G28" s="37" t="s">
        <v>94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5">
        <v>13.3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>
        <f>BF28+BX28+CQ28</f>
        <v>11570.6</v>
      </c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>
        <v>4596</v>
      </c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>
        <v>459.6</v>
      </c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>
        <v>6515</v>
      </c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>
        <v>1305187</v>
      </c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15" customFormat="1" ht="15" customHeight="1">
      <c r="A29" s="62" t="s">
        <v>11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/>
      <c r="Y29" s="40" t="s">
        <v>12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 t="s">
        <v>12</v>
      </c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 t="s">
        <v>12</v>
      </c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 t="s">
        <v>12</v>
      </c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 t="s">
        <v>12</v>
      </c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 t="s">
        <v>12</v>
      </c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50">
        <f>SUM(EO25:FE28)</f>
        <v>2339327</v>
      </c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</row>
    <row r="30" spans="1:161" s="6" customFormat="1" ht="14.25">
      <c r="A30" s="48" t="s">
        <v>99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</row>
    <row r="31" spans="1:161" s="5" customFormat="1" ht="24" customHeight="1">
      <c r="A31" s="36" t="s">
        <v>30</v>
      </c>
      <c r="B31" s="36"/>
      <c r="C31" s="36"/>
      <c r="D31" s="36"/>
      <c r="E31" s="36"/>
      <c r="F31" s="36"/>
      <c r="G31" s="37" t="s">
        <v>91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49">
        <v>3</v>
      </c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35">
        <f>BF31+BX31+CQ31</f>
        <v>23532</v>
      </c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49">
        <v>12944</v>
      </c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>
        <v>2588</v>
      </c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>
        <v>8000</v>
      </c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35">
        <v>419900</v>
      </c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8.75" customHeight="1">
      <c r="A32" s="36" t="s">
        <v>34</v>
      </c>
      <c r="B32" s="36"/>
      <c r="C32" s="36"/>
      <c r="D32" s="36"/>
      <c r="E32" s="36"/>
      <c r="F32" s="36"/>
      <c r="G32" s="37" t="s">
        <v>92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49">
        <v>36.2</v>
      </c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35">
        <f>BF32+BX32+CQ32</f>
        <v>0</v>
      </c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35">
        <v>8880169</v>
      </c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21" customHeight="1">
      <c r="A33" s="36" t="s">
        <v>40</v>
      </c>
      <c r="B33" s="36"/>
      <c r="C33" s="36"/>
      <c r="D33" s="36"/>
      <c r="E33" s="36"/>
      <c r="F33" s="36"/>
      <c r="G33" s="37" t="s">
        <v>94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49">
        <v>17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35">
        <f>BF33+BX33+CQ33</f>
        <v>0</v>
      </c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35">
        <v>2336890</v>
      </c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15" customFormat="1" ht="15" customHeight="1">
      <c r="A34" s="62" t="s">
        <v>11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40" t="s">
        <v>12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 t="s">
        <v>12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 t="s">
        <v>12</v>
      </c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 t="s">
        <v>12</v>
      </c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 t="s">
        <v>12</v>
      </c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 t="s">
        <v>12</v>
      </c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50">
        <f>SUM(EO31:FE33)</f>
        <v>11636959</v>
      </c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</row>
    <row r="35" spans="1:161" s="6" customFormat="1" ht="14.25">
      <c r="A35" s="48" t="s">
        <v>101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</row>
    <row r="36" spans="1:161" s="5" customFormat="1" ht="28.5" customHeight="1">
      <c r="A36" s="36" t="s">
        <v>30</v>
      </c>
      <c r="B36" s="36"/>
      <c r="C36" s="36"/>
      <c r="D36" s="36"/>
      <c r="E36" s="36"/>
      <c r="F36" s="36"/>
      <c r="G36" s="65" t="s">
        <v>95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</row>
    <row r="37" spans="1:161" s="5" customFormat="1" ht="38.25" customHeight="1">
      <c r="A37" s="36" t="s">
        <v>34</v>
      </c>
      <c r="B37" s="36"/>
      <c r="C37" s="36"/>
      <c r="D37" s="36"/>
      <c r="E37" s="36"/>
      <c r="F37" s="36"/>
      <c r="G37" s="65" t="s">
        <v>96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49">
        <v>2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>
        <v>97609</v>
      </c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>
        <v>5000</v>
      </c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>
        <v>97609</v>
      </c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</row>
    <row r="38" spans="1:161" s="5" customFormat="1" ht="40.5" customHeight="1">
      <c r="A38" s="36" t="s">
        <v>40</v>
      </c>
      <c r="B38" s="36"/>
      <c r="C38" s="36"/>
      <c r="D38" s="36"/>
      <c r="E38" s="36"/>
      <c r="F38" s="36"/>
      <c r="G38" s="65" t="s">
        <v>97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49">
        <v>32.2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>
        <v>1448920</v>
      </c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>
        <v>3700</v>
      </c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>
        <v>1448920</v>
      </c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</row>
    <row r="39" spans="1:161" s="15" customFormat="1" ht="15" customHeight="1">
      <c r="A39" s="62" t="s">
        <v>11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4"/>
      <c r="Y39" s="40" t="s">
        <v>12</v>
      </c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 t="s">
        <v>12</v>
      </c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 t="s">
        <v>12</v>
      </c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 t="s">
        <v>12</v>
      </c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 t="s">
        <v>12</v>
      </c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 t="s">
        <v>12</v>
      </c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50">
        <f>SUM(EO36:FE38)</f>
        <v>1546529</v>
      </c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</row>
    <row r="40" spans="1:161" s="6" customFormat="1" ht="14.25">
      <c r="A40" s="48" t="s">
        <v>102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</row>
    <row r="41" spans="1:161" s="5" customFormat="1" ht="20.25" customHeight="1">
      <c r="A41" s="36" t="s">
        <v>30</v>
      </c>
      <c r="B41" s="36"/>
      <c r="C41" s="36"/>
      <c r="D41" s="36"/>
      <c r="E41" s="36"/>
      <c r="F41" s="36"/>
      <c r="G41" s="37" t="s">
        <v>90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49">
        <v>0.25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>
        <v>140000</v>
      </c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>
        <f>DI41</f>
        <v>140000</v>
      </c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</row>
    <row r="42" spans="1:161" s="5" customFormat="1" ht="24" customHeight="1">
      <c r="A42" s="36" t="s">
        <v>34</v>
      </c>
      <c r="B42" s="36"/>
      <c r="C42" s="36"/>
      <c r="D42" s="36"/>
      <c r="E42" s="36"/>
      <c r="F42" s="36"/>
      <c r="G42" s="37" t="s">
        <v>91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49">
        <v>0.37</v>
      </c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>
        <v>100000</v>
      </c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>
        <f>DI42</f>
        <v>100000</v>
      </c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</row>
    <row r="43" spans="1:161" s="5" customFormat="1" ht="17.25" customHeight="1">
      <c r="A43" s="36" t="s">
        <v>40</v>
      </c>
      <c r="B43" s="36"/>
      <c r="C43" s="36"/>
      <c r="D43" s="36"/>
      <c r="E43" s="36"/>
      <c r="F43" s="36"/>
      <c r="G43" s="37" t="s">
        <v>92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49">
        <v>0.78</v>
      </c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>
        <v>155707</v>
      </c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>
        <f>DI43</f>
        <v>155707</v>
      </c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</row>
    <row r="44" spans="1:161" s="5" customFormat="1" ht="17.25" customHeight="1">
      <c r="A44" s="36" t="s">
        <v>93</v>
      </c>
      <c r="B44" s="36"/>
      <c r="C44" s="36"/>
      <c r="D44" s="36"/>
      <c r="E44" s="36"/>
      <c r="F44" s="36"/>
      <c r="G44" s="37" t="s">
        <v>94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</row>
    <row r="45" spans="1:161" s="15" customFormat="1" ht="15" customHeight="1">
      <c r="A45" s="62" t="s">
        <v>11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40" t="s">
        <v>12</v>
      </c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 t="s">
        <v>12</v>
      </c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 t="s">
        <v>12</v>
      </c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 t="s">
        <v>12</v>
      </c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 t="s">
        <v>12</v>
      </c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 t="s">
        <v>12</v>
      </c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50">
        <f>SUM(EO41:FE44)</f>
        <v>395707</v>
      </c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</row>
  </sheetData>
  <sheetProtection/>
  <mergeCells count="257">
    <mergeCell ref="A19:F19"/>
    <mergeCell ref="G19:X19"/>
    <mergeCell ref="Y19:AN19"/>
    <mergeCell ref="AO19:BE19"/>
    <mergeCell ref="BF19:BW19"/>
    <mergeCell ref="BX19:CP19"/>
    <mergeCell ref="EO27:FE27"/>
    <mergeCell ref="CQ19:DH19"/>
    <mergeCell ref="DI19:DX19"/>
    <mergeCell ref="DY19:EN19"/>
    <mergeCell ref="EO19:FE19"/>
    <mergeCell ref="A20:F20"/>
    <mergeCell ref="G20:X20"/>
    <mergeCell ref="Y20:AN20"/>
    <mergeCell ref="AO20:BE20"/>
    <mergeCell ref="BF20:BW20"/>
    <mergeCell ref="EO37:FE37"/>
    <mergeCell ref="A27:F27"/>
    <mergeCell ref="G27:X27"/>
    <mergeCell ref="Y27:AN27"/>
    <mergeCell ref="AO27:BE27"/>
    <mergeCell ref="BF27:BW27"/>
    <mergeCell ref="BX27:CP27"/>
    <mergeCell ref="CQ27:DH27"/>
    <mergeCell ref="DI27:DX27"/>
    <mergeCell ref="DY27:EN27"/>
    <mergeCell ref="EO43:FE43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42:FE42"/>
    <mergeCell ref="A43:F43"/>
    <mergeCell ref="G43:X43"/>
    <mergeCell ref="Y43:AN43"/>
    <mergeCell ref="AO43:BE43"/>
    <mergeCell ref="BF43:BW43"/>
    <mergeCell ref="BX43:CP43"/>
    <mergeCell ref="CQ43:DH43"/>
    <mergeCell ref="DI43:DX43"/>
    <mergeCell ref="DY43:EN43"/>
    <mergeCell ref="CQ41:DH41"/>
    <mergeCell ref="A42:F42"/>
    <mergeCell ref="G42:X42"/>
    <mergeCell ref="Y42:AN42"/>
    <mergeCell ref="AO42:BE42"/>
    <mergeCell ref="BF42:BW42"/>
    <mergeCell ref="BX42:CP42"/>
    <mergeCell ref="DY21:EN21"/>
    <mergeCell ref="CQ42:DH42"/>
    <mergeCell ref="DI42:DX42"/>
    <mergeCell ref="DY42:EN42"/>
    <mergeCell ref="BX20:CP20"/>
    <mergeCell ref="CQ20:DH20"/>
    <mergeCell ref="DI20:DX20"/>
    <mergeCell ref="DY20:EN20"/>
    <mergeCell ref="DY32:EN32"/>
    <mergeCell ref="BX41:CP41"/>
    <mergeCell ref="DY22:EN22"/>
    <mergeCell ref="EO20:FE20"/>
    <mergeCell ref="A21:F21"/>
    <mergeCell ref="G21:X21"/>
    <mergeCell ref="Y21:AN21"/>
    <mergeCell ref="AO21:BE21"/>
    <mergeCell ref="BF21:BW21"/>
    <mergeCell ref="BX21:CP21"/>
    <mergeCell ref="CQ21:DH21"/>
    <mergeCell ref="DI21:DX21"/>
    <mergeCell ref="EO26:FE26"/>
    <mergeCell ref="EO21:FE21"/>
    <mergeCell ref="A22:F22"/>
    <mergeCell ref="G22:X22"/>
    <mergeCell ref="Y22:AN22"/>
    <mergeCell ref="AO22:BE22"/>
    <mergeCell ref="BF22:BW22"/>
    <mergeCell ref="BX22:CP22"/>
    <mergeCell ref="CQ22:DH22"/>
    <mergeCell ref="DI22:DX22"/>
    <mergeCell ref="BF32:BW32"/>
    <mergeCell ref="BX32:CP32"/>
    <mergeCell ref="CQ32:DH32"/>
    <mergeCell ref="DI32:DX32"/>
    <mergeCell ref="EO22:FE22"/>
    <mergeCell ref="BF26:BW26"/>
    <mergeCell ref="BX26:CP26"/>
    <mergeCell ref="CQ26:DH26"/>
    <mergeCell ref="DI26:DX26"/>
    <mergeCell ref="DY26:EN26"/>
    <mergeCell ref="DI18:DX18"/>
    <mergeCell ref="DY18:EN18"/>
    <mergeCell ref="EO18:FE18"/>
    <mergeCell ref="A18:X18"/>
    <mergeCell ref="EO32:FE32"/>
    <mergeCell ref="A12:FE12"/>
    <mergeCell ref="A32:F32"/>
    <mergeCell ref="G32:X32"/>
    <mergeCell ref="Y32:AN32"/>
    <mergeCell ref="AO32:BE32"/>
    <mergeCell ref="EO44:FE44"/>
    <mergeCell ref="A45:X45"/>
    <mergeCell ref="Y45:AN45"/>
    <mergeCell ref="AO45:BE45"/>
    <mergeCell ref="BF45:BW45"/>
    <mergeCell ref="BX45:CP45"/>
    <mergeCell ref="CQ45:DH45"/>
    <mergeCell ref="DI45:DX45"/>
    <mergeCell ref="DY45:EN45"/>
    <mergeCell ref="EO45:FE45"/>
    <mergeCell ref="A44:F44"/>
    <mergeCell ref="G44:X44"/>
    <mergeCell ref="Y44:AN44"/>
    <mergeCell ref="AO44:BE44"/>
    <mergeCell ref="BF44:BW44"/>
    <mergeCell ref="BX44:CP44"/>
    <mergeCell ref="CQ44:DH44"/>
    <mergeCell ref="DI44:DX44"/>
    <mergeCell ref="DY44:EN44"/>
    <mergeCell ref="EO41:FE41"/>
    <mergeCell ref="A40:FE40"/>
    <mergeCell ref="A41:F41"/>
    <mergeCell ref="G41:X41"/>
    <mergeCell ref="Y41:AN41"/>
    <mergeCell ref="AO41:BE41"/>
    <mergeCell ref="BF41:BW41"/>
    <mergeCell ref="DI41:DX41"/>
    <mergeCell ref="DY41:EN41"/>
    <mergeCell ref="EO38:FE38"/>
    <mergeCell ref="A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6:FE36"/>
    <mergeCell ref="A35:FE35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3:FE33"/>
    <mergeCell ref="A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1:FE31"/>
    <mergeCell ref="A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29:FE29"/>
    <mergeCell ref="A8:FE8"/>
    <mergeCell ref="X10:FE10"/>
    <mergeCell ref="DI14:DX16"/>
    <mergeCell ref="DY14:EN16"/>
    <mergeCell ref="EO14:FE16"/>
    <mergeCell ref="A29:X29"/>
    <mergeCell ref="G14:X16"/>
    <mergeCell ref="Y14:AN16"/>
    <mergeCell ref="AO14:DH14"/>
    <mergeCell ref="BF15:DH15"/>
    <mergeCell ref="EO25:FE25"/>
    <mergeCell ref="BF25:BW25"/>
    <mergeCell ref="A24:FE24"/>
    <mergeCell ref="BF16:BW16"/>
    <mergeCell ref="BF17:BW17"/>
    <mergeCell ref="Y17:AN17"/>
    <mergeCell ref="G17:X17"/>
    <mergeCell ref="AO15:BE16"/>
    <mergeCell ref="EO28:FE28"/>
    <mergeCell ref="DA2:FE2"/>
    <mergeCell ref="DY25:EN25"/>
    <mergeCell ref="DY28:EN28"/>
    <mergeCell ref="CQ25:DH25"/>
    <mergeCell ref="AO18:BE18"/>
    <mergeCell ref="BF18:BW18"/>
    <mergeCell ref="BX18:CP18"/>
    <mergeCell ref="CQ18:DH18"/>
    <mergeCell ref="A6:FE6"/>
    <mergeCell ref="EO17:FE17"/>
    <mergeCell ref="BX28:CP28"/>
    <mergeCell ref="DY29:EN29"/>
    <mergeCell ref="DY17:EN17"/>
    <mergeCell ref="DI29:DX29"/>
    <mergeCell ref="DI17:DX17"/>
    <mergeCell ref="DI25:DX25"/>
    <mergeCell ref="DI28:DX28"/>
    <mergeCell ref="A26:F26"/>
    <mergeCell ref="CQ29:DH29"/>
    <mergeCell ref="CQ16:DH16"/>
    <mergeCell ref="CQ17:DH17"/>
    <mergeCell ref="BX29:CP29"/>
    <mergeCell ref="BX16:CP16"/>
    <mergeCell ref="BX17:CP17"/>
    <mergeCell ref="BX25:CP25"/>
    <mergeCell ref="CQ28:DH28"/>
    <mergeCell ref="AO29:BE29"/>
    <mergeCell ref="AO17:BE17"/>
    <mergeCell ref="AO25:BE25"/>
    <mergeCell ref="AO28:BE28"/>
    <mergeCell ref="BF28:BW28"/>
    <mergeCell ref="BF29:BW29"/>
    <mergeCell ref="A23:FE23"/>
    <mergeCell ref="Y26:AN26"/>
    <mergeCell ref="AO26:BE26"/>
    <mergeCell ref="Y29:AN29"/>
    <mergeCell ref="A14:F16"/>
    <mergeCell ref="Y28:AN28"/>
    <mergeCell ref="A25:F25"/>
    <mergeCell ref="G25:X25"/>
    <mergeCell ref="G28:X28"/>
    <mergeCell ref="Y25:AN25"/>
    <mergeCell ref="Y18:AN18"/>
    <mergeCell ref="A28:F28"/>
    <mergeCell ref="A17:F17"/>
    <mergeCell ref="G26:X26"/>
  </mergeCells>
  <printOptions/>
  <pageMargins left="0.15748031496062992" right="0.11811023622047245" top="0.4330708661417323" bottom="0.3937007874015748" header="0.15748031496062992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C462"/>
  <sheetViews>
    <sheetView showGridLines="0" tabSelected="1" view="pageBreakPreview" zoomScaleNormal="110" zoomScaleSheetLayoutView="100" zoomScalePageLayoutView="0" workbookViewId="0" topLeftCell="A411">
      <selection activeCell="CL224" sqref="CL224:DA224"/>
    </sheetView>
  </sheetViews>
  <sheetFormatPr defaultColWidth="0.875" defaultRowHeight="12" customHeight="1"/>
  <cols>
    <col min="1" max="1" width="1.25" style="2" customWidth="1"/>
    <col min="2" max="13" width="0.875" style="2" customWidth="1"/>
    <col min="14" max="14" width="5.375" style="2" customWidth="1"/>
    <col min="15" max="20" width="0.875" style="2" customWidth="1"/>
    <col min="21" max="21" width="4.375" style="2" customWidth="1"/>
    <col min="22" max="29" width="0.875" style="2" customWidth="1"/>
    <col min="30" max="30" width="4.875" style="2" customWidth="1"/>
    <col min="31" max="39" width="0.875" style="2" customWidth="1"/>
    <col min="40" max="40" width="0.2421875" style="2" customWidth="1"/>
    <col min="41" max="48" width="0.875" style="2" customWidth="1"/>
    <col min="49" max="49" width="0.37109375" style="2" customWidth="1"/>
    <col min="50" max="50" width="0.875" style="2" customWidth="1"/>
    <col min="51" max="51" width="0.2421875" style="2" customWidth="1"/>
    <col min="52" max="52" width="0.6171875" style="2" customWidth="1"/>
    <col min="53" max="53" width="1.00390625" style="2" customWidth="1"/>
    <col min="54" max="54" width="1.25" style="2" customWidth="1"/>
    <col min="55" max="55" width="1.625" style="2" customWidth="1"/>
    <col min="56" max="56" width="1.00390625" style="2" customWidth="1"/>
    <col min="57" max="68" width="0.875" style="2" customWidth="1"/>
    <col min="69" max="69" width="0.12890625" style="2" customWidth="1"/>
    <col min="70" max="71" width="0.875" style="2" hidden="1" customWidth="1"/>
    <col min="72" max="76" width="0.875" style="2" customWidth="1"/>
    <col min="77" max="77" width="2.125" style="2" customWidth="1"/>
    <col min="78" max="83" width="0.875" style="2" customWidth="1"/>
    <col min="84" max="84" width="1.75390625" style="2" customWidth="1"/>
    <col min="85" max="85" width="0.2421875" style="2" customWidth="1"/>
    <col min="86" max="87" width="0.875" style="2" hidden="1" customWidth="1"/>
    <col min="88" max="97" width="0.875" style="2" customWidth="1"/>
    <col min="98" max="98" width="3.125" style="2" customWidth="1"/>
    <col min="99" max="99" width="0.875" style="2" customWidth="1"/>
    <col min="100" max="100" width="2.75390625" style="2" customWidth="1"/>
    <col min="101" max="16384" width="0.875" style="2" customWidth="1"/>
  </cols>
  <sheetData>
    <row r="1" ht="1.5" customHeight="1"/>
    <row r="2" spans="1:105" s="6" customFormat="1" ht="14.25" hidden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</row>
    <row r="3" ht="10.5" customHeight="1" hidden="1"/>
    <row r="4" spans="1:105" s="3" customFormat="1" ht="45" customHeight="1" hidden="1">
      <c r="A4" s="26" t="s">
        <v>0</v>
      </c>
      <c r="B4" s="27"/>
      <c r="C4" s="27"/>
      <c r="D4" s="27"/>
      <c r="E4" s="27"/>
      <c r="F4" s="28"/>
      <c r="G4" s="26" t="s">
        <v>24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8"/>
      <c r="AE4" s="26" t="s">
        <v>21</v>
      </c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  <c r="BD4" s="26" t="s">
        <v>84</v>
      </c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8"/>
      <c r="BT4" s="26" t="s">
        <v>22</v>
      </c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8"/>
      <c r="CJ4" s="26" t="s">
        <v>23</v>
      </c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8"/>
    </row>
    <row r="5" spans="1:105" s="4" customFormat="1" ht="12.75" hidden="1">
      <c r="A5" s="39">
        <v>1</v>
      </c>
      <c r="B5" s="39"/>
      <c r="C5" s="39"/>
      <c r="D5" s="39"/>
      <c r="E5" s="39"/>
      <c r="F5" s="39"/>
      <c r="G5" s="39">
        <v>2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>
        <v>3</v>
      </c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>
        <v>4</v>
      </c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>
        <v>5</v>
      </c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>
        <v>6</v>
      </c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15" customFormat="1" ht="15" customHeight="1" hidden="1">
      <c r="A6" s="77"/>
      <c r="B6" s="77"/>
      <c r="C6" s="77"/>
      <c r="D6" s="77"/>
      <c r="E6" s="77"/>
      <c r="F6" s="77"/>
      <c r="G6" s="62" t="s">
        <v>88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  <c r="AE6" s="40" t="s">
        <v>12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 t="s">
        <v>12</v>
      </c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 t="s">
        <v>12</v>
      </c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50">
        <f>CJ13+CJ19+CJ25+CJ31</f>
        <v>0</v>
      </c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5" s="5" customFormat="1" ht="12.75" customHeight="1" hidden="1">
      <c r="A7" s="134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6"/>
    </row>
    <row r="8" spans="1:105" s="5" customFormat="1" ht="15" customHeight="1" hidden="1">
      <c r="A8" s="74" t="s">
        <v>100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6"/>
    </row>
    <row r="9" spans="1:105" s="1" customFormat="1" ht="15" customHeight="1" hidden="1">
      <c r="A9" s="36" t="s">
        <v>30</v>
      </c>
      <c r="B9" s="36"/>
      <c r="C9" s="36"/>
      <c r="D9" s="36"/>
      <c r="E9" s="36"/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</row>
    <row r="10" spans="1:105" s="1" customFormat="1" ht="15" customHeight="1" hidden="1">
      <c r="A10" s="36" t="s">
        <v>34</v>
      </c>
      <c r="B10" s="36"/>
      <c r="C10" s="36"/>
      <c r="D10" s="36"/>
      <c r="E10" s="36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s="1" customFormat="1" ht="15" customHeight="1" hidden="1">
      <c r="A11" s="36" t="s">
        <v>40</v>
      </c>
      <c r="B11" s="36"/>
      <c r="C11" s="36"/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7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</row>
    <row r="12" spans="1:105" s="1" customFormat="1" ht="15" customHeight="1" hidden="1">
      <c r="A12" s="36" t="s">
        <v>93</v>
      </c>
      <c r="B12" s="36"/>
      <c r="C12" s="36"/>
      <c r="D12" s="36"/>
      <c r="E12" s="36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7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s="1" customFormat="1" ht="15" customHeight="1" hidden="1">
      <c r="A13" s="69"/>
      <c r="B13" s="69"/>
      <c r="C13" s="69"/>
      <c r="D13" s="69"/>
      <c r="E13" s="69"/>
      <c r="F13" s="69"/>
      <c r="G13" s="72" t="s">
        <v>11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97" t="s">
        <v>12</v>
      </c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 t="s">
        <v>12</v>
      </c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 t="s">
        <v>12</v>
      </c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68">
        <f>SUM(CJ9:DA12)</f>
        <v>0</v>
      </c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</row>
    <row r="14" spans="1:105" s="5" customFormat="1" ht="15" customHeight="1" hidden="1">
      <c r="A14" s="74" t="s">
        <v>99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6"/>
    </row>
    <row r="15" spans="1:105" s="5" customFormat="1" ht="15" customHeight="1" hidden="1">
      <c r="A15" s="36" t="s">
        <v>30</v>
      </c>
      <c r="B15" s="36"/>
      <c r="C15" s="36"/>
      <c r="D15" s="36"/>
      <c r="E15" s="36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</row>
    <row r="16" spans="1:105" s="5" customFormat="1" ht="15" customHeight="1" hidden="1">
      <c r="A16" s="36" t="s">
        <v>34</v>
      </c>
      <c r="B16" s="36"/>
      <c r="C16" s="36"/>
      <c r="D16" s="36"/>
      <c r="E16" s="36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</row>
    <row r="17" spans="1:105" s="5" customFormat="1" ht="15" customHeight="1" hidden="1">
      <c r="A17" s="36" t="s">
        <v>40</v>
      </c>
      <c r="B17" s="36"/>
      <c r="C17" s="36"/>
      <c r="D17" s="36"/>
      <c r="E17" s="36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:105" s="5" customFormat="1" ht="15" customHeight="1" hidden="1">
      <c r="A18" s="36" t="s">
        <v>93</v>
      </c>
      <c r="B18" s="36"/>
      <c r="C18" s="36"/>
      <c r="D18" s="36"/>
      <c r="E18" s="36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</row>
    <row r="19" spans="1:105" s="15" customFormat="1" ht="15" customHeight="1" hidden="1">
      <c r="A19" s="69"/>
      <c r="B19" s="69"/>
      <c r="C19" s="69"/>
      <c r="D19" s="69"/>
      <c r="E19" s="69"/>
      <c r="F19" s="69"/>
      <c r="G19" s="63" t="s">
        <v>11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40" t="s">
        <v>12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 t="s">
        <v>12</v>
      </c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 t="s">
        <v>12</v>
      </c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50">
        <f>SUM(CJ15:DA18)</f>
        <v>0</v>
      </c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</row>
    <row r="20" spans="1:105" s="5" customFormat="1" ht="15" customHeight="1" hidden="1">
      <c r="A20" s="74" t="s">
        <v>103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6"/>
    </row>
    <row r="21" spans="1:105" s="5" customFormat="1" ht="15" customHeight="1" hidden="1">
      <c r="A21" s="36" t="s">
        <v>30</v>
      </c>
      <c r="B21" s="36"/>
      <c r="C21" s="36"/>
      <c r="D21" s="36"/>
      <c r="E21" s="36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</row>
    <row r="22" spans="1:105" s="5" customFormat="1" ht="15" customHeight="1" hidden="1">
      <c r="A22" s="36" t="s">
        <v>34</v>
      </c>
      <c r="B22" s="36"/>
      <c r="C22" s="36"/>
      <c r="D22" s="36"/>
      <c r="E22" s="36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</row>
    <row r="23" spans="1:105" s="5" customFormat="1" ht="15" customHeight="1" hidden="1">
      <c r="A23" s="36" t="s">
        <v>40</v>
      </c>
      <c r="B23" s="36"/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7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</row>
    <row r="24" spans="1:105" s="5" customFormat="1" ht="15" customHeight="1" hidden="1">
      <c r="A24" s="36" t="s">
        <v>93</v>
      </c>
      <c r="B24" s="36"/>
      <c r="C24" s="36"/>
      <c r="D24" s="36"/>
      <c r="E24" s="36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</row>
    <row r="25" spans="1:105" s="15" customFormat="1" ht="15" customHeight="1" hidden="1">
      <c r="A25" s="77"/>
      <c r="B25" s="77"/>
      <c r="C25" s="77"/>
      <c r="D25" s="77"/>
      <c r="E25" s="77"/>
      <c r="F25" s="77"/>
      <c r="G25" s="63" t="s">
        <v>11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4"/>
      <c r="AE25" s="40" t="s">
        <v>12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 t="s">
        <v>12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 t="s">
        <v>12</v>
      </c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50">
        <f>SUM(CJ21:DA24)</f>
        <v>0</v>
      </c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</row>
    <row r="26" spans="1:105" s="5" customFormat="1" ht="15" customHeight="1" hidden="1">
      <c r="A26" s="74" t="s">
        <v>104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6"/>
    </row>
    <row r="27" spans="1:105" s="5" customFormat="1" ht="15" customHeight="1" hidden="1">
      <c r="A27" s="36" t="s">
        <v>30</v>
      </c>
      <c r="B27" s="36"/>
      <c r="C27" s="36"/>
      <c r="D27" s="36"/>
      <c r="E27" s="36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  <row r="28" spans="1:105" s="5" customFormat="1" ht="15" customHeight="1" hidden="1">
      <c r="A28" s="36" t="s">
        <v>34</v>
      </c>
      <c r="B28" s="36"/>
      <c r="C28" s="36"/>
      <c r="D28" s="36"/>
      <c r="E28" s="36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29" spans="1:105" s="5" customFormat="1" ht="15" customHeight="1" hidden="1">
      <c r="A29" s="36" t="s">
        <v>40</v>
      </c>
      <c r="B29" s="36"/>
      <c r="C29" s="36"/>
      <c r="D29" s="36"/>
      <c r="E29" s="36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</row>
    <row r="30" spans="1:105" s="5" customFormat="1" ht="15" customHeight="1" hidden="1">
      <c r="A30" s="36" t="s">
        <v>93</v>
      </c>
      <c r="B30" s="36"/>
      <c r="C30" s="36"/>
      <c r="D30" s="36"/>
      <c r="E30" s="36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</row>
    <row r="31" spans="1:105" s="15" customFormat="1" ht="15" customHeight="1" hidden="1">
      <c r="A31" s="77"/>
      <c r="B31" s="77"/>
      <c r="C31" s="77"/>
      <c r="D31" s="77"/>
      <c r="E31" s="77"/>
      <c r="F31" s="77"/>
      <c r="G31" s="63" t="s">
        <v>11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4"/>
      <c r="AE31" s="40" t="s">
        <v>12</v>
      </c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 t="s">
        <v>12</v>
      </c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 t="s">
        <v>12</v>
      </c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50">
        <f>SUM(CJ27:DA30)</f>
        <v>0</v>
      </c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</row>
    <row r="32" ht="4.5" customHeight="1"/>
    <row r="33" spans="1:105" s="6" customFormat="1" ht="15" customHeight="1">
      <c r="A33" s="51" t="s">
        <v>124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</row>
    <row r="34" ht="5.25" customHeight="1"/>
    <row r="35" spans="1:105" s="3" customFormat="1" ht="55.5" customHeight="1">
      <c r="A35" s="26" t="s">
        <v>0</v>
      </c>
      <c r="B35" s="27"/>
      <c r="C35" s="27"/>
      <c r="D35" s="27"/>
      <c r="E35" s="27"/>
      <c r="F35" s="28"/>
      <c r="G35" s="26" t="s">
        <v>24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8"/>
      <c r="AE35" s="26" t="s">
        <v>25</v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8"/>
      <c r="AZ35" s="26" t="s">
        <v>26</v>
      </c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8"/>
      <c r="BR35" s="26" t="s">
        <v>27</v>
      </c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8"/>
      <c r="CJ35" s="26" t="s">
        <v>23</v>
      </c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</row>
    <row r="36" spans="1:105" s="4" customFormat="1" ht="12.75">
      <c r="A36" s="39">
        <v>1</v>
      </c>
      <c r="B36" s="39"/>
      <c r="C36" s="39"/>
      <c r="D36" s="39"/>
      <c r="E36" s="39"/>
      <c r="F36" s="39"/>
      <c r="G36" s="39">
        <v>2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>
        <v>3</v>
      </c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>
        <v>4</v>
      </c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>
        <v>5</v>
      </c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>
        <v>6</v>
      </c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</row>
    <row r="37" spans="1:105" s="15" customFormat="1" ht="15" customHeight="1">
      <c r="A37" s="77"/>
      <c r="B37" s="77"/>
      <c r="C37" s="77"/>
      <c r="D37" s="77"/>
      <c r="E37" s="77"/>
      <c r="F37" s="77"/>
      <c r="G37" s="63" t="s">
        <v>88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4"/>
      <c r="AE37" s="40" t="s">
        <v>12</v>
      </c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 t="s">
        <v>12</v>
      </c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 t="s">
        <v>12</v>
      </c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50">
        <f>CJ42+CJ46+CJ50</f>
        <v>1800</v>
      </c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</row>
    <row r="38" spans="1:105" s="18" customFormat="1" ht="12.75" customHeight="1">
      <c r="A38" s="78" t="s">
        <v>2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80"/>
    </row>
    <row r="39" spans="1:105" s="5" customFormat="1" ht="15" customHeight="1">
      <c r="A39" s="74" t="s">
        <v>100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6"/>
    </row>
    <row r="40" spans="1:105" s="5" customFormat="1" ht="15" customHeight="1">
      <c r="A40" s="94" t="s">
        <v>30</v>
      </c>
      <c r="B40" s="94"/>
      <c r="C40" s="94"/>
      <c r="D40" s="94"/>
      <c r="E40" s="94"/>
      <c r="F40" s="94"/>
      <c r="G40" s="37" t="s">
        <v>154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96">
        <v>4</v>
      </c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35">
        <v>12</v>
      </c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>
        <v>50</v>
      </c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>
        <v>1800</v>
      </c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</row>
    <row r="41" spans="1:105" s="5" customFormat="1" ht="15" customHeight="1">
      <c r="A41" s="94" t="s">
        <v>34</v>
      </c>
      <c r="B41" s="94"/>
      <c r="C41" s="94"/>
      <c r="D41" s="94"/>
      <c r="E41" s="94"/>
      <c r="F41" s="94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</row>
    <row r="42" spans="1:105" s="15" customFormat="1" ht="15" customHeight="1">
      <c r="A42" s="77"/>
      <c r="B42" s="77"/>
      <c r="C42" s="77"/>
      <c r="D42" s="77"/>
      <c r="E42" s="77"/>
      <c r="F42" s="77"/>
      <c r="G42" s="63" t="s">
        <v>11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4"/>
      <c r="AE42" s="40" t="s">
        <v>12</v>
      </c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50" t="s">
        <v>12</v>
      </c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 t="s">
        <v>12</v>
      </c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>
        <f>SUM(CJ40:DA41)</f>
        <v>1800</v>
      </c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</row>
    <row r="43" spans="1:105" s="5" customFormat="1" ht="15" customHeight="1">
      <c r="A43" s="74" t="s">
        <v>99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6"/>
    </row>
    <row r="44" spans="1:105" s="5" customFormat="1" ht="15" customHeight="1">
      <c r="A44" s="36" t="s">
        <v>30</v>
      </c>
      <c r="B44" s="36"/>
      <c r="C44" s="36"/>
      <c r="D44" s="36"/>
      <c r="E44" s="36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</row>
    <row r="45" spans="1:105" s="5" customFormat="1" ht="15" customHeight="1">
      <c r="A45" s="36" t="s">
        <v>34</v>
      </c>
      <c r="B45" s="36"/>
      <c r="C45" s="36"/>
      <c r="D45" s="36"/>
      <c r="E45" s="36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</row>
    <row r="46" spans="1:105" s="15" customFormat="1" ht="15" customHeight="1">
      <c r="A46" s="69"/>
      <c r="B46" s="69"/>
      <c r="C46" s="69"/>
      <c r="D46" s="69"/>
      <c r="E46" s="69"/>
      <c r="F46" s="69"/>
      <c r="G46" s="72" t="s">
        <v>11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3"/>
      <c r="AE46" s="97" t="s">
        <v>12</v>
      </c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50" t="s">
        <v>12</v>
      </c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 t="s">
        <v>12</v>
      </c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>
        <f>SUM(CJ44:DA45)</f>
        <v>0</v>
      </c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</row>
    <row r="47" spans="1:105" s="5" customFormat="1" ht="15" customHeight="1">
      <c r="A47" s="74" t="s">
        <v>105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6"/>
    </row>
    <row r="48" spans="1:105" s="5" customFormat="1" ht="15" customHeight="1">
      <c r="A48" s="36" t="s">
        <v>30</v>
      </c>
      <c r="B48" s="36"/>
      <c r="C48" s="36"/>
      <c r="D48" s="36"/>
      <c r="E48" s="36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</row>
    <row r="49" spans="1:105" s="5" customFormat="1" ht="15" customHeight="1">
      <c r="A49" s="36" t="s">
        <v>34</v>
      </c>
      <c r="B49" s="36"/>
      <c r="C49" s="36"/>
      <c r="D49" s="36"/>
      <c r="E49" s="36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</row>
    <row r="50" spans="1:105" s="15" customFormat="1" ht="15" customHeight="1">
      <c r="A50" s="69"/>
      <c r="B50" s="69"/>
      <c r="C50" s="69"/>
      <c r="D50" s="69"/>
      <c r="E50" s="69"/>
      <c r="F50" s="69"/>
      <c r="G50" s="72" t="s">
        <v>11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3"/>
      <c r="AE50" s="97" t="s">
        <v>12</v>
      </c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50" t="s">
        <v>12</v>
      </c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 t="s">
        <v>12</v>
      </c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>
        <f>SUM(CJ48:DA49)</f>
        <v>0</v>
      </c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</row>
    <row r="52" spans="1:105" s="6" customFormat="1" ht="41.25" customHeight="1">
      <c r="A52" s="81" t="s">
        <v>123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</row>
    <row r="53" ht="10.5" customHeight="1"/>
    <row r="54" spans="1:105" ht="55.5" customHeight="1">
      <c r="A54" s="26" t="s">
        <v>0</v>
      </c>
      <c r="B54" s="27"/>
      <c r="C54" s="27"/>
      <c r="D54" s="27"/>
      <c r="E54" s="27"/>
      <c r="F54" s="28"/>
      <c r="G54" s="26" t="s">
        <v>79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8"/>
      <c r="BW54" s="26" t="s">
        <v>29</v>
      </c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8"/>
      <c r="CM54" s="26" t="s">
        <v>28</v>
      </c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8"/>
    </row>
    <row r="55" spans="1:105" s="1" customFormat="1" ht="12.75">
      <c r="A55" s="39">
        <v>1</v>
      </c>
      <c r="B55" s="39"/>
      <c r="C55" s="39"/>
      <c r="D55" s="39"/>
      <c r="E55" s="39"/>
      <c r="F55" s="39"/>
      <c r="G55" s="39">
        <v>2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>
        <v>3</v>
      </c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>
        <v>4</v>
      </c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</row>
    <row r="56" spans="1:105" s="5" customFormat="1" ht="15" customHeight="1">
      <c r="A56" s="77"/>
      <c r="B56" s="77"/>
      <c r="C56" s="77"/>
      <c r="D56" s="77"/>
      <c r="E56" s="77"/>
      <c r="F56" s="77"/>
      <c r="G56" s="74" t="s">
        <v>88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140" t="s">
        <v>12</v>
      </c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1"/>
      <c r="CM56" s="137">
        <f>CM72+CM87+CM102+CM117+0.48</f>
        <v>4835780.334000001</v>
      </c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9"/>
    </row>
    <row r="57" spans="1:105" s="5" customFormat="1" ht="12.75" customHeight="1">
      <c r="A57" s="78" t="s">
        <v>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80"/>
    </row>
    <row r="58" spans="1:105" s="5" customFormat="1" ht="15" customHeight="1">
      <c r="A58" s="74" t="s">
        <v>100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6"/>
    </row>
    <row r="59" spans="1:105" ht="15" customHeight="1">
      <c r="A59" s="94" t="s">
        <v>30</v>
      </c>
      <c r="B59" s="94"/>
      <c r="C59" s="94"/>
      <c r="D59" s="94"/>
      <c r="E59" s="94"/>
      <c r="F59" s="94"/>
      <c r="G59" s="10"/>
      <c r="H59" s="98" t="s">
        <v>41</v>
      </c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9"/>
      <c r="BW59" s="117" t="s">
        <v>12</v>
      </c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50">
        <f>SUM(CM60+CM62+CM63)</f>
        <v>633957.617</v>
      </c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</row>
    <row r="60" spans="1:105" s="1" customFormat="1" ht="12.75">
      <c r="A60" s="109" t="s">
        <v>31</v>
      </c>
      <c r="B60" s="110"/>
      <c r="C60" s="110"/>
      <c r="D60" s="110"/>
      <c r="E60" s="110"/>
      <c r="F60" s="111"/>
      <c r="G60" s="12"/>
      <c r="H60" s="115" t="s">
        <v>2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6"/>
      <c r="BW60" s="101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3"/>
      <c r="CM60" s="118">
        <f>DF61*22%</f>
        <v>514651.94</v>
      </c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20"/>
    </row>
    <row r="61" spans="1:133" s="1" customFormat="1" ht="12.75">
      <c r="A61" s="112"/>
      <c r="B61" s="113"/>
      <c r="C61" s="113"/>
      <c r="D61" s="113"/>
      <c r="E61" s="113"/>
      <c r="F61" s="114"/>
      <c r="G61" s="11"/>
      <c r="H61" s="124" t="s">
        <v>42</v>
      </c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5"/>
      <c r="BW61" s="104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6"/>
      <c r="CM61" s="121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3"/>
      <c r="DF61" s="71">
        <v>2339327</v>
      </c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</row>
    <row r="62" spans="1:105" s="1" customFormat="1" ht="13.5" customHeight="1">
      <c r="A62" s="94" t="s">
        <v>32</v>
      </c>
      <c r="B62" s="94"/>
      <c r="C62" s="94"/>
      <c r="D62" s="94"/>
      <c r="E62" s="94"/>
      <c r="F62" s="94"/>
      <c r="G62" s="10"/>
      <c r="H62" s="107" t="s">
        <v>155</v>
      </c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8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100">
        <f>DF61*5.1%</f>
        <v>119305.677</v>
      </c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</row>
    <row r="63" spans="1:105" s="1" customFormat="1" ht="26.25" customHeight="1">
      <c r="A63" s="94" t="s">
        <v>33</v>
      </c>
      <c r="B63" s="94"/>
      <c r="C63" s="94"/>
      <c r="D63" s="94"/>
      <c r="E63" s="94"/>
      <c r="F63" s="94"/>
      <c r="G63" s="10"/>
      <c r="H63" s="107" t="s">
        <v>43</v>
      </c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8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</row>
    <row r="64" spans="1:105" s="1" customFormat="1" ht="17.25" customHeight="1">
      <c r="A64" s="94" t="s">
        <v>34</v>
      </c>
      <c r="B64" s="94"/>
      <c r="C64" s="94"/>
      <c r="D64" s="94"/>
      <c r="E64" s="94"/>
      <c r="F64" s="94"/>
      <c r="G64" s="10"/>
      <c r="H64" s="98" t="s">
        <v>44</v>
      </c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9"/>
      <c r="BW64" s="117" t="s">
        <v>12</v>
      </c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50">
        <f>CM65+CM68</f>
        <v>72519.13699999999</v>
      </c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</row>
    <row r="65" spans="1:105" s="1" customFormat="1" ht="12.75">
      <c r="A65" s="109" t="s">
        <v>35</v>
      </c>
      <c r="B65" s="110"/>
      <c r="C65" s="110"/>
      <c r="D65" s="110"/>
      <c r="E65" s="110"/>
      <c r="F65" s="111"/>
      <c r="G65" s="12"/>
      <c r="H65" s="115" t="s">
        <v>2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6"/>
      <c r="BW65" s="101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3"/>
      <c r="CM65" s="118">
        <f>DF61*2.9%</f>
        <v>67840.483</v>
      </c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20"/>
    </row>
    <row r="66" spans="1:105" s="1" customFormat="1" ht="24.75" customHeight="1">
      <c r="A66" s="112"/>
      <c r="B66" s="113"/>
      <c r="C66" s="113"/>
      <c r="D66" s="113"/>
      <c r="E66" s="113"/>
      <c r="F66" s="114"/>
      <c r="G66" s="11"/>
      <c r="H66" s="124" t="s">
        <v>45</v>
      </c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5"/>
      <c r="BW66" s="104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6"/>
      <c r="CM66" s="121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3"/>
    </row>
    <row r="67" spans="1:105" s="1" customFormat="1" ht="26.25" customHeight="1">
      <c r="A67" s="94" t="s">
        <v>36</v>
      </c>
      <c r="B67" s="94"/>
      <c r="C67" s="94"/>
      <c r="D67" s="94"/>
      <c r="E67" s="94"/>
      <c r="F67" s="94"/>
      <c r="G67" s="10"/>
      <c r="H67" s="107" t="s">
        <v>46</v>
      </c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8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</row>
    <row r="68" spans="1:105" s="1" customFormat="1" ht="27" customHeight="1">
      <c r="A68" s="94" t="s">
        <v>37</v>
      </c>
      <c r="B68" s="94"/>
      <c r="C68" s="94"/>
      <c r="D68" s="94"/>
      <c r="E68" s="94"/>
      <c r="F68" s="94"/>
      <c r="G68" s="10"/>
      <c r="H68" s="107" t="s">
        <v>47</v>
      </c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8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100">
        <f>DF61*0.2%</f>
        <v>4678.654</v>
      </c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</row>
    <row r="69" spans="1:90" s="1" customFormat="1" ht="27" customHeight="1">
      <c r="A69" s="94" t="s">
        <v>38</v>
      </c>
      <c r="B69" s="94"/>
      <c r="C69" s="94"/>
      <c r="D69" s="94"/>
      <c r="E69" s="94"/>
      <c r="F69" s="94"/>
      <c r="G69" s="10"/>
      <c r="H69" s="107" t="s">
        <v>48</v>
      </c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8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</row>
    <row r="70" spans="1:105" s="1" customFormat="1" ht="27" customHeight="1">
      <c r="A70" s="94" t="s">
        <v>39</v>
      </c>
      <c r="B70" s="94"/>
      <c r="C70" s="94"/>
      <c r="D70" s="94"/>
      <c r="E70" s="94"/>
      <c r="F70" s="94"/>
      <c r="G70" s="10"/>
      <c r="H70" s="107" t="s">
        <v>48</v>
      </c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8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</row>
    <row r="71" spans="1:105" s="1" customFormat="1" ht="26.25" customHeight="1">
      <c r="A71" s="94" t="s">
        <v>40</v>
      </c>
      <c r="B71" s="94"/>
      <c r="C71" s="94"/>
      <c r="D71" s="94"/>
      <c r="E71" s="94"/>
      <c r="F71" s="94"/>
      <c r="G71" s="10"/>
      <c r="H71" s="98" t="s">
        <v>49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9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</row>
    <row r="72" spans="1:105" s="1" customFormat="1" ht="13.5" customHeight="1">
      <c r="A72" s="77"/>
      <c r="B72" s="77"/>
      <c r="C72" s="77"/>
      <c r="D72" s="77"/>
      <c r="E72" s="77"/>
      <c r="F72" s="77"/>
      <c r="G72" s="62" t="s">
        <v>11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4"/>
      <c r="BW72" s="40" t="s">
        <v>12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50">
        <f>CM59+CM64+CM71+4577.18</f>
        <v>711053.934</v>
      </c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</row>
    <row r="73" spans="1:105" s="5" customFormat="1" ht="15" customHeight="1">
      <c r="A73" s="74" t="s">
        <v>99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6"/>
    </row>
    <row r="74" spans="1:105" ht="15" customHeight="1">
      <c r="A74" s="94" t="s">
        <v>30</v>
      </c>
      <c r="B74" s="94"/>
      <c r="C74" s="94"/>
      <c r="D74" s="94"/>
      <c r="E74" s="94"/>
      <c r="F74" s="94"/>
      <c r="G74" s="10"/>
      <c r="H74" s="98" t="s">
        <v>41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9"/>
      <c r="BW74" s="117" t="s">
        <v>12</v>
      </c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50">
        <f>SUM(CM75+CM77+CM78)</f>
        <v>3153615.889</v>
      </c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</row>
    <row r="75" spans="1:124" s="1" customFormat="1" ht="12.75">
      <c r="A75" s="109" t="s">
        <v>31</v>
      </c>
      <c r="B75" s="110"/>
      <c r="C75" s="110"/>
      <c r="D75" s="110"/>
      <c r="E75" s="110"/>
      <c r="F75" s="111"/>
      <c r="G75" s="12"/>
      <c r="H75" s="115" t="s">
        <v>2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6"/>
      <c r="BW75" s="101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3"/>
      <c r="CM75" s="118">
        <f>DD75*22%</f>
        <v>2560130.98</v>
      </c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20"/>
      <c r="DD75" s="71">
        <v>11636959</v>
      </c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</row>
    <row r="76" spans="1:105" s="1" customFormat="1" ht="12.75">
      <c r="A76" s="112"/>
      <c r="B76" s="113"/>
      <c r="C76" s="113"/>
      <c r="D76" s="113"/>
      <c r="E76" s="113"/>
      <c r="F76" s="114"/>
      <c r="G76" s="11"/>
      <c r="H76" s="124" t="s">
        <v>42</v>
      </c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5"/>
      <c r="BW76" s="104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6"/>
      <c r="CM76" s="121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3"/>
    </row>
    <row r="77" spans="1:105" s="1" customFormat="1" ht="13.5" customHeight="1">
      <c r="A77" s="94" t="s">
        <v>32</v>
      </c>
      <c r="B77" s="94"/>
      <c r="C77" s="94"/>
      <c r="D77" s="94"/>
      <c r="E77" s="94"/>
      <c r="F77" s="94"/>
      <c r="G77" s="10"/>
      <c r="H77" s="107" t="s">
        <v>155</v>
      </c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8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100">
        <f>DD75*5.1%</f>
        <v>593484.909</v>
      </c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</row>
    <row r="78" spans="1:105" s="1" customFormat="1" ht="26.25" customHeight="1">
      <c r="A78" s="94" t="s">
        <v>33</v>
      </c>
      <c r="B78" s="94"/>
      <c r="C78" s="94"/>
      <c r="D78" s="94"/>
      <c r="E78" s="94"/>
      <c r="F78" s="94"/>
      <c r="G78" s="10"/>
      <c r="H78" s="107" t="s">
        <v>43</v>
      </c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8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</row>
    <row r="79" spans="1:105" s="1" customFormat="1" ht="26.25" customHeight="1">
      <c r="A79" s="94" t="s">
        <v>34</v>
      </c>
      <c r="B79" s="94"/>
      <c r="C79" s="94"/>
      <c r="D79" s="94"/>
      <c r="E79" s="94"/>
      <c r="F79" s="94"/>
      <c r="G79" s="10"/>
      <c r="H79" s="98" t="s">
        <v>44</v>
      </c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9"/>
      <c r="BW79" s="117" t="s">
        <v>12</v>
      </c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50">
        <f>CM80+CM82+CM83+CM84+CM85</f>
        <v>360745.729</v>
      </c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</row>
    <row r="80" spans="1:105" s="1" customFormat="1" ht="12.75">
      <c r="A80" s="109" t="s">
        <v>35</v>
      </c>
      <c r="B80" s="110"/>
      <c r="C80" s="110"/>
      <c r="D80" s="110"/>
      <c r="E80" s="110"/>
      <c r="F80" s="111"/>
      <c r="G80" s="12"/>
      <c r="H80" s="115" t="s">
        <v>2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6"/>
      <c r="BW80" s="101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3"/>
      <c r="CM80" s="118">
        <f>DD75*2.9%</f>
        <v>337471.811</v>
      </c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20"/>
    </row>
    <row r="81" spans="1:105" s="1" customFormat="1" ht="25.5" customHeight="1">
      <c r="A81" s="112"/>
      <c r="B81" s="113"/>
      <c r="C81" s="113"/>
      <c r="D81" s="113"/>
      <c r="E81" s="113"/>
      <c r="F81" s="114"/>
      <c r="G81" s="11"/>
      <c r="H81" s="124" t="s">
        <v>45</v>
      </c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5"/>
      <c r="BW81" s="104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6"/>
      <c r="CM81" s="121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3"/>
    </row>
    <row r="82" spans="1:105" s="1" customFormat="1" ht="26.25" customHeight="1">
      <c r="A82" s="94" t="s">
        <v>36</v>
      </c>
      <c r="B82" s="94"/>
      <c r="C82" s="94"/>
      <c r="D82" s="94"/>
      <c r="E82" s="94"/>
      <c r="F82" s="94"/>
      <c r="G82" s="10"/>
      <c r="H82" s="107" t="s">
        <v>46</v>
      </c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8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</row>
    <row r="83" spans="1:105" s="1" customFormat="1" ht="27" customHeight="1">
      <c r="A83" s="94" t="s">
        <v>37</v>
      </c>
      <c r="B83" s="94"/>
      <c r="C83" s="94"/>
      <c r="D83" s="94"/>
      <c r="E83" s="94"/>
      <c r="F83" s="94"/>
      <c r="G83" s="10"/>
      <c r="H83" s="107" t="s">
        <v>47</v>
      </c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8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100">
        <f>DD75*0.2%</f>
        <v>23273.918</v>
      </c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</row>
    <row r="84" spans="1:105" s="1" customFormat="1" ht="27" customHeight="1">
      <c r="A84" s="94" t="s">
        <v>38</v>
      </c>
      <c r="B84" s="94"/>
      <c r="C84" s="94"/>
      <c r="D84" s="94"/>
      <c r="E84" s="94"/>
      <c r="F84" s="94"/>
      <c r="G84" s="10"/>
      <c r="H84" s="107" t="s">
        <v>48</v>
      </c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8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</row>
    <row r="85" spans="1:105" s="1" customFormat="1" ht="27" customHeight="1">
      <c r="A85" s="94" t="s">
        <v>39</v>
      </c>
      <c r="B85" s="94"/>
      <c r="C85" s="94"/>
      <c r="D85" s="94"/>
      <c r="E85" s="94"/>
      <c r="F85" s="94"/>
      <c r="G85" s="10"/>
      <c r="H85" s="107" t="s">
        <v>48</v>
      </c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8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</row>
    <row r="86" spans="1:105" s="1" customFormat="1" ht="26.25" customHeight="1">
      <c r="A86" s="94" t="s">
        <v>40</v>
      </c>
      <c r="B86" s="94"/>
      <c r="C86" s="94"/>
      <c r="D86" s="94"/>
      <c r="E86" s="94"/>
      <c r="F86" s="94"/>
      <c r="G86" s="10"/>
      <c r="H86" s="98" t="s">
        <v>49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9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s="1" customFormat="1" ht="13.5" customHeight="1">
      <c r="A87" s="77"/>
      <c r="B87" s="77"/>
      <c r="C87" s="77"/>
      <c r="D87" s="77"/>
      <c r="E87" s="77"/>
      <c r="F87" s="77"/>
      <c r="G87" s="62" t="s">
        <v>11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4"/>
      <c r="BW87" s="40" t="s">
        <v>12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50">
        <f>CM74+CM79+CM86+23805.41-2.62</f>
        <v>3538164.408</v>
      </c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</row>
    <row r="88" spans="1:105" s="5" customFormat="1" ht="15" customHeight="1">
      <c r="A88" s="74" t="s">
        <v>106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6"/>
    </row>
    <row r="89" spans="1:105" ht="15" customHeight="1">
      <c r="A89" s="94" t="s">
        <v>30</v>
      </c>
      <c r="B89" s="94"/>
      <c r="C89" s="94"/>
      <c r="D89" s="94"/>
      <c r="E89" s="94"/>
      <c r="F89" s="94"/>
      <c r="G89" s="10"/>
      <c r="H89" s="98" t="s">
        <v>41</v>
      </c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9"/>
      <c r="BW89" s="117" t="s">
        <v>12</v>
      </c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50">
        <f>SUM(CM90+CM92+CM93)</f>
        <v>419109.359</v>
      </c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</row>
    <row r="90" spans="1:105" s="1" customFormat="1" ht="12.75">
      <c r="A90" s="109" t="s">
        <v>31</v>
      </c>
      <c r="B90" s="110"/>
      <c r="C90" s="110"/>
      <c r="D90" s="110"/>
      <c r="E90" s="110"/>
      <c r="F90" s="111"/>
      <c r="G90" s="12"/>
      <c r="H90" s="115" t="s">
        <v>2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6"/>
      <c r="BW90" s="101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3"/>
      <c r="CM90" s="118">
        <f>DD91*22%</f>
        <v>340236.38</v>
      </c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20"/>
    </row>
    <row r="91" spans="1:123" s="1" customFormat="1" ht="12.75">
      <c r="A91" s="112"/>
      <c r="B91" s="113"/>
      <c r="C91" s="113"/>
      <c r="D91" s="113"/>
      <c r="E91" s="113"/>
      <c r="F91" s="114"/>
      <c r="G91" s="11"/>
      <c r="H91" s="124" t="s">
        <v>42</v>
      </c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5"/>
      <c r="BW91" s="104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6"/>
      <c r="CM91" s="121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3"/>
      <c r="DD91" s="71">
        <v>1546529</v>
      </c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</row>
    <row r="92" spans="1:105" s="1" customFormat="1" ht="13.5" customHeight="1">
      <c r="A92" s="94" t="s">
        <v>32</v>
      </c>
      <c r="B92" s="94"/>
      <c r="C92" s="94"/>
      <c r="D92" s="94"/>
      <c r="E92" s="94"/>
      <c r="F92" s="94"/>
      <c r="G92" s="10"/>
      <c r="H92" s="107" t="s">
        <v>155</v>
      </c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8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100">
        <f>DD91*5.1%</f>
        <v>78872.97899999999</v>
      </c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</row>
    <row r="93" spans="1:105" s="1" customFormat="1" ht="26.25" customHeight="1">
      <c r="A93" s="94" t="s">
        <v>33</v>
      </c>
      <c r="B93" s="94"/>
      <c r="C93" s="94"/>
      <c r="D93" s="94"/>
      <c r="E93" s="94"/>
      <c r="F93" s="94"/>
      <c r="G93" s="10"/>
      <c r="H93" s="107" t="s">
        <v>43</v>
      </c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8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</row>
    <row r="94" spans="1:105" s="1" customFormat="1" ht="26.25" customHeight="1">
      <c r="A94" s="94" t="s">
        <v>34</v>
      </c>
      <c r="B94" s="94"/>
      <c r="C94" s="94"/>
      <c r="D94" s="94"/>
      <c r="E94" s="94"/>
      <c r="F94" s="94"/>
      <c r="G94" s="10"/>
      <c r="H94" s="98" t="s">
        <v>44</v>
      </c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9"/>
      <c r="BW94" s="117" t="s">
        <v>12</v>
      </c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50">
        <f>CM95+CM97+CM98+CM99+CM100</f>
        <v>47937.799</v>
      </c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</row>
    <row r="95" spans="1:105" s="1" customFormat="1" ht="12.75">
      <c r="A95" s="109" t="s">
        <v>35</v>
      </c>
      <c r="B95" s="110"/>
      <c r="C95" s="110"/>
      <c r="D95" s="110"/>
      <c r="E95" s="110"/>
      <c r="F95" s="111"/>
      <c r="G95" s="12"/>
      <c r="H95" s="115" t="s">
        <v>2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6"/>
      <c r="BW95" s="101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3"/>
      <c r="CM95" s="118">
        <f>DD91*2.9%</f>
        <v>44849.341</v>
      </c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20"/>
    </row>
    <row r="96" spans="1:105" s="1" customFormat="1" ht="25.5" customHeight="1">
      <c r="A96" s="112"/>
      <c r="B96" s="113"/>
      <c r="C96" s="113"/>
      <c r="D96" s="113"/>
      <c r="E96" s="113"/>
      <c r="F96" s="114"/>
      <c r="G96" s="11"/>
      <c r="H96" s="124" t="s">
        <v>45</v>
      </c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5"/>
      <c r="BW96" s="104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6"/>
      <c r="CM96" s="121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3"/>
    </row>
    <row r="97" spans="1:105" s="1" customFormat="1" ht="26.25" customHeight="1">
      <c r="A97" s="94" t="s">
        <v>36</v>
      </c>
      <c r="B97" s="94"/>
      <c r="C97" s="94"/>
      <c r="D97" s="94"/>
      <c r="E97" s="94"/>
      <c r="F97" s="94"/>
      <c r="G97" s="10"/>
      <c r="H97" s="107" t="s">
        <v>46</v>
      </c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8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</row>
    <row r="98" spans="1:105" s="1" customFormat="1" ht="27" customHeight="1">
      <c r="A98" s="94" t="s">
        <v>37</v>
      </c>
      <c r="B98" s="94"/>
      <c r="C98" s="94"/>
      <c r="D98" s="94"/>
      <c r="E98" s="94"/>
      <c r="F98" s="94"/>
      <c r="G98" s="10"/>
      <c r="H98" s="107" t="s">
        <v>47</v>
      </c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8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100">
        <f>DD91*0.2%-4.6</f>
        <v>3088.458</v>
      </c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</row>
    <row r="99" spans="1:105" s="1" customFormat="1" ht="27" customHeight="1">
      <c r="A99" s="94" t="s">
        <v>38</v>
      </c>
      <c r="B99" s="94"/>
      <c r="C99" s="94"/>
      <c r="D99" s="94"/>
      <c r="E99" s="94"/>
      <c r="F99" s="94"/>
      <c r="G99" s="10"/>
      <c r="H99" s="107" t="s">
        <v>48</v>
      </c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8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</row>
    <row r="100" spans="1:105" s="1" customFormat="1" ht="27" customHeight="1">
      <c r="A100" s="94" t="s">
        <v>39</v>
      </c>
      <c r="B100" s="94"/>
      <c r="C100" s="94"/>
      <c r="D100" s="94"/>
      <c r="E100" s="94"/>
      <c r="F100" s="94"/>
      <c r="G100" s="10"/>
      <c r="H100" s="107" t="s">
        <v>48</v>
      </c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8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</row>
    <row r="101" spans="1:105" s="1" customFormat="1" ht="26.25" customHeight="1">
      <c r="A101" s="94" t="s">
        <v>40</v>
      </c>
      <c r="B101" s="94"/>
      <c r="C101" s="94"/>
      <c r="D101" s="94"/>
      <c r="E101" s="94"/>
      <c r="F101" s="94"/>
      <c r="G101" s="10"/>
      <c r="H101" s="98" t="s">
        <v>49</v>
      </c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9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</row>
    <row r="102" spans="1:105" s="1" customFormat="1" ht="13.5" customHeight="1">
      <c r="A102" s="77"/>
      <c r="B102" s="77"/>
      <c r="C102" s="77"/>
      <c r="D102" s="77"/>
      <c r="E102" s="77"/>
      <c r="F102" s="77"/>
      <c r="G102" s="62" t="s">
        <v>11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4"/>
      <c r="BW102" s="40" t="s">
        <v>12</v>
      </c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50">
        <f>CM89+CM94+CM101+10.84</f>
        <v>467057.998</v>
      </c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</row>
    <row r="103" spans="1:105" s="5" customFormat="1" ht="15" customHeight="1">
      <c r="A103" s="74" t="s">
        <v>104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6"/>
    </row>
    <row r="104" spans="1:105" ht="15" customHeight="1">
      <c r="A104" s="94" t="s">
        <v>30</v>
      </c>
      <c r="B104" s="94"/>
      <c r="C104" s="94"/>
      <c r="D104" s="94"/>
      <c r="E104" s="94"/>
      <c r="F104" s="94"/>
      <c r="G104" s="10"/>
      <c r="H104" s="98" t="s">
        <v>41</v>
      </c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9"/>
      <c r="BW104" s="117" t="s">
        <v>12</v>
      </c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50">
        <f>SUM(CM105+CM107+CM108)</f>
        <v>107236.597</v>
      </c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</row>
    <row r="105" spans="1:124" s="1" customFormat="1" ht="12.75">
      <c r="A105" s="109" t="s">
        <v>31</v>
      </c>
      <c r="B105" s="110"/>
      <c r="C105" s="110"/>
      <c r="D105" s="110"/>
      <c r="E105" s="110"/>
      <c r="F105" s="111"/>
      <c r="G105" s="12"/>
      <c r="H105" s="115" t="s">
        <v>2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6"/>
      <c r="BW105" s="101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3"/>
      <c r="CM105" s="118">
        <f>DC105*22%</f>
        <v>87055.54</v>
      </c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20"/>
      <c r="DC105" s="71">
        <v>395707</v>
      </c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</row>
    <row r="106" spans="1:105" s="1" customFormat="1" ht="12.75">
      <c r="A106" s="112"/>
      <c r="B106" s="113"/>
      <c r="C106" s="113"/>
      <c r="D106" s="113"/>
      <c r="E106" s="113"/>
      <c r="F106" s="114"/>
      <c r="G106" s="11"/>
      <c r="H106" s="124" t="s">
        <v>42</v>
      </c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5"/>
      <c r="BW106" s="104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6"/>
      <c r="CM106" s="121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3"/>
    </row>
    <row r="107" spans="1:105" s="1" customFormat="1" ht="13.5" customHeight="1">
      <c r="A107" s="94" t="s">
        <v>32</v>
      </c>
      <c r="B107" s="94"/>
      <c r="C107" s="94"/>
      <c r="D107" s="94"/>
      <c r="E107" s="94"/>
      <c r="F107" s="94"/>
      <c r="G107" s="10"/>
      <c r="H107" s="107" t="s">
        <v>155</v>
      </c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8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100">
        <f>DC105*5.1%</f>
        <v>20181.056999999997</v>
      </c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</row>
    <row r="108" spans="1:105" s="1" customFormat="1" ht="26.25" customHeight="1">
      <c r="A108" s="94" t="s">
        <v>33</v>
      </c>
      <c r="B108" s="94"/>
      <c r="C108" s="94"/>
      <c r="D108" s="94"/>
      <c r="E108" s="94"/>
      <c r="F108" s="94"/>
      <c r="G108" s="10"/>
      <c r="H108" s="107" t="s">
        <v>43</v>
      </c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8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</row>
    <row r="109" spans="1:105" s="1" customFormat="1" ht="26.25" customHeight="1">
      <c r="A109" s="94" t="s">
        <v>34</v>
      </c>
      <c r="B109" s="94"/>
      <c r="C109" s="94"/>
      <c r="D109" s="94"/>
      <c r="E109" s="94"/>
      <c r="F109" s="94"/>
      <c r="G109" s="10"/>
      <c r="H109" s="98" t="s">
        <v>44</v>
      </c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9"/>
      <c r="BW109" s="117" t="s">
        <v>12</v>
      </c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50">
        <f>CM110+CM112+CM113+CM114+CM115</f>
        <v>12266.917</v>
      </c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</row>
    <row r="110" spans="1:105" s="1" customFormat="1" ht="12.75">
      <c r="A110" s="109" t="s">
        <v>35</v>
      </c>
      <c r="B110" s="110"/>
      <c r="C110" s="110"/>
      <c r="D110" s="110"/>
      <c r="E110" s="110"/>
      <c r="F110" s="111"/>
      <c r="G110" s="12"/>
      <c r="H110" s="115" t="s">
        <v>2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6"/>
      <c r="BW110" s="101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3"/>
      <c r="CM110" s="118">
        <f>DC105*2.9%</f>
        <v>11475.502999999999</v>
      </c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20"/>
    </row>
    <row r="111" spans="1:105" s="1" customFormat="1" ht="25.5" customHeight="1">
      <c r="A111" s="112"/>
      <c r="B111" s="113"/>
      <c r="C111" s="113"/>
      <c r="D111" s="113"/>
      <c r="E111" s="113"/>
      <c r="F111" s="114"/>
      <c r="G111" s="11"/>
      <c r="H111" s="124" t="s">
        <v>45</v>
      </c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5"/>
      <c r="BW111" s="104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6"/>
      <c r="CM111" s="121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3"/>
    </row>
    <row r="112" spans="1:105" s="1" customFormat="1" ht="26.25" customHeight="1">
      <c r="A112" s="94" t="s">
        <v>36</v>
      </c>
      <c r="B112" s="94"/>
      <c r="C112" s="94"/>
      <c r="D112" s="94"/>
      <c r="E112" s="94"/>
      <c r="F112" s="94"/>
      <c r="G112" s="10"/>
      <c r="H112" s="107" t="s">
        <v>46</v>
      </c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8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</row>
    <row r="113" spans="1:105" s="1" customFormat="1" ht="27" customHeight="1">
      <c r="A113" s="94" t="s">
        <v>37</v>
      </c>
      <c r="B113" s="94"/>
      <c r="C113" s="94"/>
      <c r="D113" s="94"/>
      <c r="E113" s="94"/>
      <c r="F113" s="94"/>
      <c r="G113" s="10"/>
      <c r="H113" s="107" t="s">
        <v>47</v>
      </c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8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100">
        <f>DC105*0.2%</f>
        <v>791.414</v>
      </c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</row>
    <row r="114" spans="1:105" s="1" customFormat="1" ht="27" customHeight="1">
      <c r="A114" s="94" t="s">
        <v>38</v>
      </c>
      <c r="B114" s="94"/>
      <c r="C114" s="94"/>
      <c r="D114" s="94"/>
      <c r="E114" s="94"/>
      <c r="F114" s="94"/>
      <c r="G114" s="10"/>
      <c r="H114" s="107" t="s">
        <v>48</v>
      </c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8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</row>
    <row r="115" spans="1:105" s="1" customFormat="1" ht="27" customHeight="1">
      <c r="A115" s="94" t="s">
        <v>39</v>
      </c>
      <c r="B115" s="94"/>
      <c r="C115" s="94"/>
      <c r="D115" s="94"/>
      <c r="E115" s="94"/>
      <c r="F115" s="94"/>
      <c r="G115" s="10"/>
      <c r="H115" s="107" t="s">
        <v>48</v>
      </c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8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</row>
    <row r="116" spans="1:105" s="1" customFormat="1" ht="26.25" customHeight="1">
      <c r="A116" s="94" t="s">
        <v>40</v>
      </c>
      <c r="B116" s="94"/>
      <c r="C116" s="94"/>
      <c r="D116" s="94"/>
      <c r="E116" s="94"/>
      <c r="F116" s="94"/>
      <c r="G116" s="10"/>
      <c r="H116" s="98" t="s">
        <v>49</v>
      </c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9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</row>
    <row r="117" spans="1:105" s="1" customFormat="1" ht="13.5" customHeight="1">
      <c r="A117" s="77"/>
      <c r="B117" s="77"/>
      <c r="C117" s="77"/>
      <c r="D117" s="77"/>
      <c r="E117" s="77"/>
      <c r="F117" s="77"/>
      <c r="G117" s="62" t="s">
        <v>11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4"/>
      <c r="BW117" s="40" t="s">
        <v>12</v>
      </c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142">
        <f>CM104+CM109+CM116</f>
        <v>119503.514</v>
      </c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</row>
    <row r="118" ht="7.5" customHeight="1"/>
    <row r="119" spans="1:105" s="8" customFormat="1" ht="34.5" customHeight="1">
      <c r="A119" s="126" t="s">
        <v>86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</row>
    <row r="121" spans="1:105" s="6" customFormat="1" ht="14.25" hidden="1">
      <c r="A121" s="51" t="s">
        <v>50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</row>
    <row r="122" ht="6" customHeight="1" hidden="1"/>
    <row r="123" spans="1:105" s="6" customFormat="1" ht="14.25" hidden="1">
      <c r="A123" s="6" t="s">
        <v>14</v>
      </c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</row>
    <row r="124" spans="24:105" s="6" customFormat="1" ht="6" customHeight="1" hidden="1"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</row>
    <row r="125" spans="1:105" s="6" customFormat="1" ht="14.25" hidden="1">
      <c r="A125" s="129" t="s">
        <v>13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  <c r="DA125" s="130"/>
    </row>
    <row r="126" ht="10.5" customHeight="1" hidden="1"/>
    <row r="127" spans="1:105" s="3" customFormat="1" ht="45" customHeight="1" hidden="1">
      <c r="A127" s="26" t="s">
        <v>0</v>
      </c>
      <c r="B127" s="27"/>
      <c r="C127" s="27"/>
      <c r="D127" s="27"/>
      <c r="E127" s="27"/>
      <c r="F127" s="27"/>
      <c r="G127" s="28"/>
      <c r="H127" s="26" t="s">
        <v>53</v>
      </c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8"/>
      <c r="BD127" s="26" t="s">
        <v>54</v>
      </c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8"/>
      <c r="BT127" s="26" t="s">
        <v>55</v>
      </c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8"/>
      <c r="CJ127" s="26" t="s">
        <v>52</v>
      </c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8"/>
    </row>
    <row r="128" spans="1:105" s="4" customFormat="1" ht="12.75" hidden="1">
      <c r="A128" s="39">
        <v>1</v>
      </c>
      <c r="B128" s="39"/>
      <c r="C128" s="39"/>
      <c r="D128" s="39"/>
      <c r="E128" s="39"/>
      <c r="F128" s="39"/>
      <c r="G128" s="39"/>
      <c r="H128" s="39">
        <v>2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>
        <v>3</v>
      </c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>
        <v>4</v>
      </c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>
        <v>5</v>
      </c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</row>
    <row r="129" spans="1:105" s="5" customFormat="1" ht="15" customHeight="1" hidden="1">
      <c r="A129" s="94"/>
      <c r="B129" s="94"/>
      <c r="C129" s="94"/>
      <c r="D129" s="94"/>
      <c r="E129" s="94"/>
      <c r="F129" s="94"/>
      <c r="G129" s="94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</row>
    <row r="130" spans="1:105" s="5" customFormat="1" ht="15" customHeight="1" hidden="1">
      <c r="A130" s="94"/>
      <c r="B130" s="94"/>
      <c r="C130" s="94"/>
      <c r="D130" s="94"/>
      <c r="E130" s="94"/>
      <c r="F130" s="94"/>
      <c r="G130" s="94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</row>
    <row r="131" spans="1:105" s="5" customFormat="1" ht="15" customHeight="1" hidden="1">
      <c r="A131" s="94"/>
      <c r="B131" s="94"/>
      <c r="C131" s="94"/>
      <c r="D131" s="94"/>
      <c r="E131" s="94"/>
      <c r="F131" s="94"/>
      <c r="G131" s="94"/>
      <c r="H131" s="131" t="s">
        <v>11</v>
      </c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2"/>
      <c r="BD131" s="117" t="s">
        <v>12</v>
      </c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 t="s">
        <v>12</v>
      </c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</row>
    <row r="132" s="1" customFormat="1" ht="12" customHeight="1"/>
    <row r="133" spans="1:105" s="6" customFormat="1" ht="14.25">
      <c r="A133" s="51" t="s">
        <v>56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</row>
    <row r="134" ht="5.25" customHeight="1"/>
    <row r="135" spans="1:105" s="6" customFormat="1" ht="14.25">
      <c r="A135" s="51" t="s">
        <v>184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</row>
    <row r="136" spans="24:105" s="6" customFormat="1" ht="6" customHeight="1" hidden="1"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</row>
    <row r="137" spans="1:105" s="6" customFormat="1" ht="14.25" hidden="1">
      <c r="A137" s="129" t="s">
        <v>13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</row>
    <row r="138" ht="10.5" customHeight="1"/>
    <row r="139" spans="1:105" s="3" customFormat="1" ht="55.5" customHeight="1">
      <c r="A139" s="26" t="s">
        <v>0</v>
      </c>
      <c r="B139" s="27"/>
      <c r="C139" s="27"/>
      <c r="D139" s="27"/>
      <c r="E139" s="27"/>
      <c r="F139" s="27"/>
      <c r="G139" s="28"/>
      <c r="H139" s="26" t="s">
        <v>20</v>
      </c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8"/>
      <c r="BD139" s="26" t="s">
        <v>57</v>
      </c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8"/>
      <c r="BT139" s="26" t="s">
        <v>58</v>
      </c>
      <c r="BU139" s="27"/>
      <c r="BV139" s="27"/>
      <c r="BW139" s="27"/>
      <c r="BX139" s="27"/>
      <c r="BY139" s="27"/>
      <c r="BZ139" s="27"/>
      <c r="CA139" s="27"/>
      <c r="CB139" s="27"/>
      <c r="CC139" s="27"/>
      <c r="CD139" s="28"/>
      <c r="CE139" s="26" t="s">
        <v>85</v>
      </c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8"/>
    </row>
    <row r="140" spans="1:105" s="4" customFormat="1" ht="12.75">
      <c r="A140" s="39">
        <v>1</v>
      </c>
      <c r="B140" s="39"/>
      <c r="C140" s="39"/>
      <c r="D140" s="39"/>
      <c r="E140" s="39"/>
      <c r="F140" s="39"/>
      <c r="G140" s="39"/>
      <c r="H140" s="39">
        <v>2</v>
      </c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>
        <v>3</v>
      </c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>
        <v>4</v>
      </c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>
        <v>5</v>
      </c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</row>
    <row r="141" spans="1:105" s="20" customFormat="1" ht="15" customHeight="1">
      <c r="A141" s="77"/>
      <c r="B141" s="77"/>
      <c r="C141" s="77"/>
      <c r="D141" s="77"/>
      <c r="E141" s="77"/>
      <c r="F141" s="77"/>
      <c r="G141" s="77"/>
      <c r="H141" s="63" t="s">
        <v>88</v>
      </c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4"/>
      <c r="BD141" s="40" t="s">
        <v>12</v>
      </c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 t="s">
        <v>12</v>
      </c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50">
        <f>CE146+CE150</f>
        <v>1481135</v>
      </c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</row>
    <row r="142" spans="1:105" s="5" customFormat="1" ht="10.5" customHeight="1">
      <c r="A142" s="78" t="s">
        <v>2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80"/>
    </row>
    <row r="143" spans="1:105" s="5" customFormat="1" ht="15" customHeight="1">
      <c r="A143" s="74" t="s">
        <v>100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6"/>
    </row>
    <row r="144" spans="1:105" s="5" customFormat="1" ht="15" customHeight="1">
      <c r="A144" s="36" t="s">
        <v>30</v>
      </c>
      <c r="B144" s="36"/>
      <c r="C144" s="36"/>
      <c r="D144" s="36"/>
      <c r="E144" s="36"/>
      <c r="F144" s="36"/>
      <c r="G144" s="36"/>
      <c r="H144" s="37" t="s">
        <v>108</v>
      </c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5">
        <v>81700198</v>
      </c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>
        <v>1.5</v>
      </c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>
        <v>1225503</v>
      </c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</row>
    <row r="145" spans="1:105" s="5" customFormat="1" ht="15" customHeight="1">
      <c r="A145" s="36" t="s">
        <v>34</v>
      </c>
      <c r="B145" s="36"/>
      <c r="C145" s="36"/>
      <c r="D145" s="36"/>
      <c r="E145" s="36"/>
      <c r="F145" s="36"/>
      <c r="G145" s="36"/>
      <c r="H145" s="37" t="s">
        <v>109</v>
      </c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5">
        <v>10832780</v>
      </c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>
        <v>2.2</v>
      </c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>
        <v>245632</v>
      </c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</row>
    <row r="146" spans="1:105" s="5" customFormat="1" ht="15" customHeight="1">
      <c r="A146" s="69"/>
      <c r="B146" s="69"/>
      <c r="C146" s="69"/>
      <c r="D146" s="69"/>
      <c r="E146" s="69"/>
      <c r="F146" s="69"/>
      <c r="G146" s="69"/>
      <c r="H146" s="72" t="s">
        <v>11</v>
      </c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97" t="s">
        <v>12</v>
      </c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68">
        <f>SUM(CE144:DA145)</f>
        <v>1471135</v>
      </c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</row>
    <row r="147" spans="1:105" s="5" customFormat="1" ht="15" customHeight="1">
      <c r="A147" s="74" t="s">
        <v>110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6"/>
    </row>
    <row r="148" spans="1:105" s="5" customFormat="1" ht="15" customHeight="1">
      <c r="A148" s="36" t="s">
        <v>30</v>
      </c>
      <c r="B148" s="36"/>
      <c r="C148" s="36"/>
      <c r="D148" s="36"/>
      <c r="E148" s="36"/>
      <c r="F148" s="36"/>
      <c r="G148" s="36"/>
      <c r="H148" s="37" t="s">
        <v>108</v>
      </c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5">
        <v>81700198</v>
      </c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>
        <v>1.5</v>
      </c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>
        <v>6000</v>
      </c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</row>
    <row r="149" spans="1:105" s="5" customFormat="1" ht="15" customHeight="1">
      <c r="A149" s="36" t="s">
        <v>34</v>
      </c>
      <c r="B149" s="36"/>
      <c r="C149" s="36"/>
      <c r="D149" s="36"/>
      <c r="E149" s="36"/>
      <c r="F149" s="36"/>
      <c r="G149" s="36"/>
      <c r="H149" s="37" t="s">
        <v>109</v>
      </c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5">
        <v>10832780</v>
      </c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>
        <v>2.2</v>
      </c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>
        <v>4000</v>
      </c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</row>
    <row r="150" spans="1:105" s="5" customFormat="1" ht="15" customHeight="1">
      <c r="A150" s="69"/>
      <c r="B150" s="69"/>
      <c r="C150" s="69"/>
      <c r="D150" s="69"/>
      <c r="E150" s="69"/>
      <c r="F150" s="69"/>
      <c r="G150" s="69"/>
      <c r="H150" s="72" t="s">
        <v>11</v>
      </c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97" t="s">
        <v>12</v>
      </c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68">
        <f>SUM(CE148:DA149)</f>
        <v>10000</v>
      </c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</row>
    <row r="152" spans="1:105" s="6" customFormat="1" ht="14.25">
      <c r="A152" s="51" t="s">
        <v>122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</row>
    <row r="153" spans="24:105" s="6" customFormat="1" ht="6" customHeight="1" hidden="1"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</row>
    <row r="154" spans="1:105" s="6" customFormat="1" ht="14.25" hidden="1">
      <c r="A154" s="129" t="s">
        <v>13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  <c r="BP154" s="130"/>
      <c r="BQ154" s="130"/>
      <c r="BR154" s="130"/>
      <c r="BS154" s="130"/>
      <c r="BT154" s="130"/>
      <c r="BU154" s="130"/>
      <c r="BV154" s="130"/>
      <c r="BW154" s="130"/>
      <c r="BX154" s="130"/>
      <c r="BY154" s="130"/>
      <c r="BZ154" s="130"/>
      <c r="CA154" s="130"/>
      <c r="CB154" s="130"/>
      <c r="CC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30"/>
      <c r="CZ154" s="130"/>
      <c r="DA154" s="130"/>
    </row>
    <row r="155" ht="10.5" customHeight="1"/>
    <row r="156" spans="1:105" s="3" customFormat="1" ht="55.5" customHeight="1">
      <c r="A156" s="26" t="s">
        <v>0</v>
      </c>
      <c r="B156" s="27"/>
      <c r="C156" s="27"/>
      <c r="D156" s="27"/>
      <c r="E156" s="27"/>
      <c r="F156" s="27"/>
      <c r="G156" s="28"/>
      <c r="H156" s="26" t="s">
        <v>20</v>
      </c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8"/>
      <c r="BD156" s="26" t="s">
        <v>57</v>
      </c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8"/>
      <c r="BT156" s="26" t="s">
        <v>58</v>
      </c>
      <c r="BU156" s="27"/>
      <c r="BV156" s="27"/>
      <c r="BW156" s="27"/>
      <c r="BX156" s="27"/>
      <c r="BY156" s="27"/>
      <c r="BZ156" s="27"/>
      <c r="CA156" s="27"/>
      <c r="CB156" s="27"/>
      <c r="CC156" s="27"/>
      <c r="CD156" s="28"/>
      <c r="CE156" s="26" t="s">
        <v>85</v>
      </c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8"/>
    </row>
    <row r="157" spans="1:105" s="4" customFormat="1" ht="12.75">
      <c r="A157" s="39">
        <v>1</v>
      </c>
      <c r="B157" s="39"/>
      <c r="C157" s="39"/>
      <c r="D157" s="39"/>
      <c r="E157" s="39"/>
      <c r="F157" s="39"/>
      <c r="G157" s="39"/>
      <c r="H157" s="39">
        <v>2</v>
      </c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>
        <v>3</v>
      </c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>
        <v>4</v>
      </c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>
        <v>5</v>
      </c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</row>
    <row r="158" spans="1:105" s="20" customFormat="1" ht="15" customHeight="1">
      <c r="A158" s="77"/>
      <c r="B158" s="77"/>
      <c r="C158" s="77"/>
      <c r="D158" s="77"/>
      <c r="E158" s="77"/>
      <c r="F158" s="77"/>
      <c r="G158" s="77"/>
      <c r="H158" s="63" t="s">
        <v>88</v>
      </c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4"/>
      <c r="BD158" s="40" t="s">
        <v>12</v>
      </c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 t="s">
        <v>12</v>
      </c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50">
        <f>CE163+CE168</f>
        <v>0</v>
      </c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</row>
    <row r="159" spans="1:105" s="5" customFormat="1" ht="15" customHeight="1">
      <c r="A159" s="78" t="s">
        <v>2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80"/>
    </row>
    <row r="160" spans="1:105" s="5" customFormat="1" ht="15" customHeight="1">
      <c r="A160" s="74" t="s">
        <v>100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6"/>
    </row>
    <row r="161" spans="1:105" s="5" customFormat="1" ht="15" customHeight="1">
      <c r="A161" s="36" t="s">
        <v>30</v>
      </c>
      <c r="B161" s="36"/>
      <c r="C161" s="36"/>
      <c r="D161" s="36"/>
      <c r="E161" s="36"/>
      <c r="F161" s="36"/>
      <c r="G161" s="36"/>
      <c r="H161" s="37" t="s">
        <v>111</v>
      </c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</row>
    <row r="162" spans="1:105" s="5" customFormat="1" ht="15" customHeight="1">
      <c r="A162" s="36" t="s">
        <v>34</v>
      </c>
      <c r="B162" s="36"/>
      <c r="C162" s="36"/>
      <c r="D162" s="36"/>
      <c r="E162" s="36"/>
      <c r="F162" s="36"/>
      <c r="G162" s="36"/>
      <c r="H162" s="37" t="s">
        <v>112</v>
      </c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</row>
    <row r="163" spans="1:105" s="5" customFormat="1" ht="15" customHeight="1">
      <c r="A163" s="69"/>
      <c r="B163" s="69"/>
      <c r="C163" s="69"/>
      <c r="D163" s="69"/>
      <c r="E163" s="69"/>
      <c r="F163" s="69"/>
      <c r="G163" s="69"/>
      <c r="H163" s="72" t="s">
        <v>11</v>
      </c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3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97" t="s">
        <v>12</v>
      </c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68">
        <f>SUM(CE161:DA162)</f>
        <v>0</v>
      </c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</row>
    <row r="164" spans="1:105" s="5" customFormat="1" ht="15" customHeight="1">
      <c r="A164" s="74" t="s">
        <v>110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6"/>
    </row>
    <row r="165" spans="1:105" s="5" customFormat="1" ht="15" customHeight="1">
      <c r="A165" s="36" t="s">
        <v>30</v>
      </c>
      <c r="B165" s="36"/>
      <c r="C165" s="36"/>
      <c r="D165" s="36"/>
      <c r="E165" s="36"/>
      <c r="F165" s="36"/>
      <c r="G165" s="36"/>
      <c r="H165" s="37" t="s">
        <v>111</v>
      </c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</row>
    <row r="166" spans="1:105" s="5" customFormat="1" ht="15" customHeight="1">
      <c r="A166" s="36" t="s">
        <v>34</v>
      </c>
      <c r="B166" s="36"/>
      <c r="C166" s="36"/>
      <c r="D166" s="36"/>
      <c r="E166" s="36"/>
      <c r="F166" s="36"/>
      <c r="G166" s="36"/>
      <c r="H166" s="37" t="s">
        <v>112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</row>
    <row r="167" spans="1:105" s="5" customFormat="1" ht="15" customHeight="1">
      <c r="A167" s="36" t="s">
        <v>40</v>
      </c>
      <c r="B167" s="36"/>
      <c r="C167" s="36"/>
      <c r="D167" s="36"/>
      <c r="E167" s="36"/>
      <c r="F167" s="36"/>
      <c r="G167" s="36"/>
      <c r="H167" s="37" t="s">
        <v>113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</row>
    <row r="168" spans="1:105" s="5" customFormat="1" ht="15" customHeight="1">
      <c r="A168" s="69"/>
      <c r="B168" s="69"/>
      <c r="C168" s="69"/>
      <c r="D168" s="69"/>
      <c r="E168" s="69"/>
      <c r="F168" s="69"/>
      <c r="G168" s="69"/>
      <c r="H168" s="72" t="s">
        <v>11</v>
      </c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3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97" t="s">
        <v>12</v>
      </c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68">
        <f>SUM(CE165:DA167)</f>
        <v>0</v>
      </c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</row>
    <row r="169" spans="1:105" s="18" customFormat="1" ht="9" customHeight="1">
      <c r="A169" s="21"/>
      <c r="B169" s="21"/>
      <c r="C169" s="21"/>
      <c r="D169" s="21"/>
      <c r="E169" s="21"/>
      <c r="F169" s="21"/>
      <c r="G169" s="21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</row>
    <row r="170" spans="1:105" s="6" customFormat="1" ht="14.25">
      <c r="A170" s="51" t="s">
        <v>183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</row>
    <row r="171" spans="24:105" s="6" customFormat="1" ht="6" customHeight="1" hidden="1"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</row>
    <row r="172" spans="1:105" s="6" customFormat="1" ht="14.25" hidden="1">
      <c r="A172" s="129" t="s">
        <v>13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  <c r="DA172" s="130"/>
    </row>
    <row r="173" ht="7.5" customHeight="1"/>
    <row r="174" spans="1:105" s="3" customFormat="1" ht="55.5" customHeight="1">
      <c r="A174" s="26" t="s">
        <v>0</v>
      </c>
      <c r="B174" s="27"/>
      <c r="C174" s="27"/>
      <c r="D174" s="27"/>
      <c r="E174" s="27"/>
      <c r="F174" s="27"/>
      <c r="G174" s="28"/>
      <c r="H174" s="26" t="s">
        <v>20</v>
      </c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8"/>
      <c r="BD174" s="26" t="s">
        <v>57</v>
      </c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8"/>
      <c r="BT174" s="26" t="s">
        <v>58</v>
      </c>
      <c r="BU174" s="27"/>
      <c r="BV174" s="27"/>
      <c r="BW174" s="27"/>
      <c r="BX174" s="27"/>
      <c r="BY174" s="27"/>
      <c r="BZ174" s="27"/>
      <c r="CA174" s="27"/>
      <c r="CB174" s="27"/>
      <c r="CC174" s="27"/>
      <c r="CD174" s="28"/>
      <c r="CE174" s="26" t="s">
        <v>85</v>
      </c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8"/>
    </row>
    <row r="175" spans="1:105" s="4" customFormat="1" ht="12.75">
      <c r="A175" s="39">
        <v>1</v>
      </c>
      <c r="B175" s="39"/>
      <c r="C175" s="39"/>
      <c r="D175" s="39"/>
      <c r="E175" s="39"/>
      <c r="F175" s="39"/>
      <c r="G175" s="39"/>
      <c r="H175" s="39">
        <v>2</v>
      </c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>
        <v>3</v>
      </c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>
        <v>4</v>
      </c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>
        <v>5</v>
      </c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</row>
    <row r="176" spans="1:105" s="20" customFormat="1" ht="15" customHeight="1">
      <c r="A176" s="77"/>
      <c r="B176" s="77"/>
      <c r="C176" s="77"/>
      <c r="D176" s="77"/>
      <c r="E176" s="77"/>
      <c r="F176" s="77"/>
      <c r="G176" s="77"/>
      <c r="H176" s="63" t="s">
        <v>88</v>
      </c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4"/>
      <c r="BD176" s="40" t="s">
        <v>12</v>
      </c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 t="s">
        <v>12</v>
      </c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50">
        <f>CE181+CE185</f>
        <v>6047</v>
      </c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</row>
    <row r="177" spans="1:105" s="18" customFormat="1" ht="12.75" customHeight="1">
      <c r="A177" s="78" t="s">
        <v>2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  <c r="CA177" s="79"/>
      <c r="CB177" s="79"/>
      <c r="CC177" s="79"/>
      <c r="CD177" s="79"/>
      <c r="CE177" s="79"/>
      <c r="CF177" s="79"/>
      <c r="CG177" s="79"/>
      <c r="CH177" s="79"/>
      <c r="CI177" s="79"/>
      <c r="CJ177" s="79"/>
      <c r="CK177" s="79"/>
      <c r="CL177" s="79"/>
      <c r="CM177" s="79"/>
      <c r="CN177" s="79"/>
      <c r="CO177" s="79"/>
      <c r="CP177" s="79"/>
      <c r="CQ177" s="79"/>
      <c r="CR177" s="79"/>
      <c r="CS177" s="79"/>
      <c r="CT177" s="79"/>
      <c r="CU177" s="79"/>
      <c r="CV177" s="79"/>
      <c r="CW177" s="79"/>
      <c r="CX177" s="79"/>
      <c r="CY177" s="79"/>
      <c r="CZ177" s="79"/>
      <c r="DA177" s="80"/>
    </row>
    <row r="178" spans="1:105" s="5" customFormat="1" ht="15" customHeight="1">
      <c r="A178" s="74" t="s">
        <v>100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6"/>
    </row>
    <row r="179" spans="1:105" s="5" customFormat="1" ht="15" customHeight="1">
      <c r="A179" s="36" t="s">
        <v>30</v>
      </c>
      <c r="B179" s="36"/>
      <c r="C179" s="36"/>
      <c r="D179" s="36"/>
      <c r="E179" s="36"/>
      <c r="F179" s="36"/>
      <c r="G179" s="36"/>
      <c r="H179" s="37" t="s">
        <v>112</v>
      </c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5">
        <v>290</v>
      </c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>
        <v>1047</v>
      </c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</row>
    <row r="180" spans="1:105" s="5" customFormat="1" ht="15" customHeight="1">
      <c r="A180" s="36" t="s">
        <v>34</v>
      </c>
      <c r="B180" s="36"/>
      <c r="C180" s="36"/>
      <c r="D180" s="36"/>
      <c r="E180" s="36"/>
      <c r="F180" s="36"/>
      <c r="G180" s="36"/>
      <c r="H180" s="37" t="s">
        <v>115</v>
      </c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</row>
    <row r="181" spans="1:105" s="5" customFormat="1" ht="15" customHeight="1">
      <c r="A181" s="69"/>
      <c r="B181" s="69"/>
      <c r="C181" s="69"/>
      <c r="D181" s="69"/>
      <c r="E181" s="69"/>
      <c r="F181" s="69"/>
      <c r="G181" s="69"/>
      <c r="H181" s="72" t="s">
        <v>11</v>
      </c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3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97" t="s">
        <v>12</v>
      </c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68">
        <f>SUM(CE179:DA180)</f>
        <v>1047</v>
      </c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</row>
    <row r="182" spans="1:105" s="5" customFormat="1" ht="15" customHeight="1">
      <c r="A182" s="74" t="s">
        <v>110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6"/>
    </row>
    <row r="183" spans="1:105" s="5" customFormat="1" ht="15" customHeight="1">
      <c r="A183" s="36" t="s">
        <v>30</v>
      </c>
      <c r="B183" s="36"/>
      <c r="C183" s="36"/>
      <c r="D183" s="36"/>
      <c r="E183" s="36"/>
      <c r="F183" s="36"/>
      <c r="G183" s="36"/>
      <c r="H183" s="37" t="s">
        <v>114</v>
      </c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</row>
    <row r="184" spans="1:105" s="5" customFormat="1" ht="15" customHeight="1">
      <c r="A184" s="36" t="s">
        <v>34</v>
      </c>
      <c r="B184" s="36"/>
      <c r="C184" s="36"/>
      <c r="D184" s="36"/>
      <c r="E184" s="36"/>
      <c r="F184" s="36"/>
      <c r="G184" s="36"/>
      <c r="H184" s="37" t="s">
        <v>115</v>
      </c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>
        <v>5000</v>
      </c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</row>
    <row r="185" spans="1:105" s="5" customFormat="1" ht="15" customHeight="1">
      <c r="A185" s="69"/>
      <c r="B185" s="69"/>
      <c r="C185" s="69"/>
      <c r="D185" s="69"/>
      <c r="E185" s="69"/>
      <c r="F185" s="69"/>
      <c r="G185" s="69"/>
      <c r="H185" s="72" t="s">
        <v>11</v>
      </c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3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97" t="s">
        <v>12</v>
      </c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68">
        <f>SUM(CE183:DA184)</f>
        <v>5000</v>
      </c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</row>
    <row r="186" spans="1:105" s="6" customFormat="1" ht="24.75" customHeight="1" hidden="1">
      <c r="A186" s="51" t="s">
        <v>59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</row>
    <row r="187" ht="6" customHeight="1" hidden="1"/>
    <row r="188" spans="1:105" s="6" customFormat="1" ht="14.25" hidden="1">
      <c r="A188" s="6" t="s">
        <v>14</v>
      </c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</row>
    <row r="189" spans="24:105" s="6" customFormat="1" ht="6" customHeight="1" hidden="1"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</row>
    <row r="190" spans="1:105" s="6" customFormat="1" ht="14.25" hidden="1">
      <c r="A190" s="129" t="s">
        <v>13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BL190" s="130"/>
      <c r="BM190" s="130"/>
      <c r="BN190" s="130"/>
      <c r="BO190" s="130"/>
      <c r="BP190" s="130"/>
      <c r="BQ190" s="130"/>
      <c r="BR190" s="130"/>
      <c r="BS190" s="130"/>
      <c r="BT190" s="130"/>
      <c r="BU190" s="130"/>
      <c r="BV190" s="130"/>
      <c r="BW190" s="130"/>
      <c r="BX190" s="130"/>
      <c r="BY190" s="130"/>
      <c r="BZ190" s="130"/>
      <c r="CA190" s="130"/>
      <c r="CB190" s="130"/>
      <c r="CC190" s="130"/>
      <c r="CD190" s="130"/>
      <c r="CE190" s="130"/>
      <c r="CF190" s="130"/>
      <c r="CG190" s="130"/>
      <c r="CH190" s="130"/>
      <c r="CI190" s="130"/>
      <c r="CJ190" s="130"/>
      <c r="CK190" s="130"/>
      <c r="CL190" s="130"/>
      <c r="CM190" s="130"/>
      <c r="CN190" s="130"/>
      <c r="CO190" s="130"/>
      <c r="CP190" s="130"/>
      <c r="CQ190" s="130"/>
      <c r="CR190" s="130"/>
      <c r="CS190" s="130"/>
      <c r="CT190" s="130"/>
      <c r="CU190" s="130"/>
      <c r="CV190" s="130"/>
      <c r="CW190" s="130"/>
      <c r="CX190" s="130"/>
      <c r="CY190" s="130"/>
      <c r="CZ190" s="130"/>
      <c r="DA190" s="130"/>
    </row>
    <row r="191" ht="10.5" customHeight="1" hidden="1"/>
    <row r="192" spans="1:105" s="3" customFormat="1" ht="45" customHeight="1" hidden="1">
      <c r="A192" s="26" t="s">
        <v>0</v>
      </c>
      <c r="B192" s="27"/>
      <c r="C192" s="27"/>
      <c r="D192" s="27"/>
      <c r="E192" s="27"/>
      <c r="F192" s="27"/>
      <c r="G192" s="28"/>
      <c r="H192" s="26" t="s">
        <v>53</v>
      </c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8"/>
      <c r="BD192" s="26" t="s">
        <v>54</v>
      </c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8"/>
      <c r="BT192" s="26" t="s">
        <v>55</v>
      </c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8"/>
      <c r="CJ192" s="26" t="s">
        <v>52</v>
      </c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8"/>
    </row>
    <row r="193" spans="1:105" s="4" customFormat="1" ht="12.75" hidden="1">
      <c r="A193" s="39">
        <v>1</v>
      </c>
      <c r="B193" s="39"/>
      <c r="C193" s="39"/>
      <c r="D193" s="39"/>
      <c r="E193" s="39"/>
      <c r="F193" s="39"/>
      <c r="G193" s="39"/>
      <c r="H193" s="39">
        <v>2</v>
      </c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>
        <v>3</v>
      </c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>
        <v>4</v>
      </c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>
        <v>5</v>
      </c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</row>
    <row r="194" spans="1:105" s="5" customFormat="1" ht="15" customHeight="1" hidden="1">
      <c r="A194" s="94"/>
      <c r="B194" s="94"/>
      <c r="C194" s="94"/>
      <c r="D194" s="94"/>
      <c r="E194" s="94"/>
      <c r="F194" s="94"/>
      <c r="G194" s="94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117"/>
      <c r="BR194" s="117"/>
      <c r="BS194" s="117"/>
      <c r="BT194" s="117"/>
      <c r="BU194" s="117"/>
      <c r="BV194" s="117"/>
      <c r="BW194" s="117"/>
      <c r="BX194" s="117"/>
      <c r="BY194" s="117"/>
      <c r="BZ194" s="117"/>
      <c r="CA194" s="117"/>
      <c r="CB194" s="117"/>
      <c r="CC194" s="117"/>
      <c r="CD194" s="117"/>
      <c r="CE194" s="117"/>
      <c r="CF194" s="117"/>
      <c r="CG194" s="117"/>
      <c r="CH194" s="117"/>
      <c r="CI194" s="117"/>
      <c r="CJ194" s="117"/>
      <c r="CK194" s="117"/>
      <c r="CL194" s="117"/>
      <c r="CM194" s="117"/>
      <c r="CN194" s="117"/>
      <c r="CO194" s="117"/>
      <c r="CP194" s="117"/>
      <c r="CQ194" s="117"/>
      <c r="CR194" s="117"/>
      <c r="CS194" s="117"/>
      <c r="CT194" s="117"/>
      <c r="CU194" s="117"/>
      <c r="CV194" s="117"/>
      <c r="CW194" s="117"/>
      <c r="CX194" s="117"/>
      <c r="CY194" s="117"/>
      <c r="CZ194" s="117"/>
      <c r="DA194" s="117"/>
    </row>
    <row r="195" spans="1:105" s="5" customFormat="1" ht="15" customHeight="1" hidden="1">
      <c r="A195" s="94"/>
      <c r="B195" s="94"/>
      <c r="C195" s="94"/>
      <c r="D195" s="94"/>
      <c r="E195" s="94"/>
      <c r="F195" s="94"/>
      <c r="G195" s="94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17"/>
      <c r="BP195" s="117"/>
      <c r="BQ195" s="117"/>
      <c r="BR195" s="117"/>
      <c r="BS195" s="117"/>
      <c r="BT195" s="117"/>
      <c r="BU195" s="117"/>
      <c r="BV195" s="117"/>
      <c r="BW195" s="117"/>
      <c r="BX195" s="117"/>
      <c r="BY195" s="117"/>
      <c r="BZ195" s="117"/>
      <c r="CA195" s="117"/>
      <c r="CB195" s="117"/>
      <c r="CC195" s="117"/>
      <c r="CD195" s="117"/>
      <c r="CE195" s="117"/>
      <c r="CF195" s="117"/>
      <c r="CG195" s="117"/>
      <c r="CH195" s="117"/>
      <c r="CI195" s="117"/>
      <c r="CJ195" s="117"/>
      <c r="CK195" s="117"/>
      <c r="CL195" s="117"/>
      <c r="CM195" s="117"/>
      <c r="CN195" s="117"/>
      <c r="CO195" s="117"/>
      <c r="CP195" s="117"/>
      <c r="CQ195" s="117"/>
      <c r="CR195" s="117"/>
      <c r="CS195" s="117"/>
      <c r="CT195" s="117"/>
      <c r="CU195" s="117"/>
      <c r="CV195" s="117"/>
      <c r="CW195" s="117"/>
      <c r="CX195" s="117"/>
      <c r="CY195" s="117"/>
      <c r="CZ195" s="117"/>
      <c r="DA195" s="117"/>
    </row>
    <row r="196" spans="1:105" s="5" customFormat="1" ht="15" customHeight="1" hidden="1">
      <c r="A196" s="94"/>
      <c r="B196" s="94"/>
      <c r="C196" s="94"/>
      <c r="D196" s="94"/>
      <c r="E196" s="94"/>
      <c r="F196" s="94"/>
      <c r="G196" s="94"/>
      <c r="H196" s="131" t="s">
        <v>11</v>
      </c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2"/>
      <c r="BD196" s="117" t="s">
        <v>12</v>
      </c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117"/>
      <c r="BR196" s="117"/>
      <c r="BS196" s="117"/>
      <c r="BT196" s="117" t="s">
        <v>12</v>
      </c>
      <c r="BU196" s="117"/>
      <c r="BV196" s="117"/>
      <c r="BW196" s="117"/>
      <c r="BX196" s="117"/>
      <c r="BY196" s="117"/>
      <c r="BZ196" s="117"/>
      <c r="CA196" s="117"/>
      <c r="CB196" s="117"/>
      <c r="CC196" s="117"/>
      <c r="CD196" s="117"/>
      <c r="CE196" s="117"/>
      <c r="CF196" s="117"/>
      <c r="CG196" s="117"/>
      <c r="CH196" s="117"/>
      <c r="CI196" s="117"/>
      <c r="CJ196" s="117"/>
      <c r="CK196" s="117"/>
      <c r="CL196" s="117"/>
      <c r="CM196" s="117"/>
      <c r="CN196" s="117"/>
      <c r="CO196" s="117"/>
      <c r="CP196" s="117"/>
      <c r="CQ196" s="117"/>
      <c r="CR196" s="117"/>
      <c r="CS196" s="117"/>
      <c r="CT196" s="117"/>
      <c r="CU196" s="117"/>
      <c r="CV196" s="117"/>
      <c r="CW196" s="117"/>
      <c r="CX196" s="117"/>
      <c r="CY196" s="117"/>
      <c r="CZ196" s="117"/>
      <c r="DA196" s="117"/>
    </row>
    <row r="197" ht="12" customHeight="1" hidden="1"/>
    <row r="198" spans="1:105" s="6" customFormat="1" ht="27" customHeight="1" hidden="1">
      <c r="A198" s="81" t="s">
        <v>60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</row>
    <row r="199" ht="6" customHeight="1" hidden="1"/>
    <row r="200" spans="1:105" s="6" customFormat="1" ht="14.25" hidden="1">
      <c r="A200" s="6" t="s">
        <v>14</v>
      </c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</row>
    <row r="201" spans="24:105" s="6" customFormat="1" ht="6" customHeight="1" hidden="1"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</row>
    <row r="202" spans="1:105" s="6" customFormat="1" ht="14.25" hidden="1">
      <c r="A202" s="129" t="s">
        <v>13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BL202" s="130"/>
      <c r="BM202" s="130"/>
      <c r="BN202" s="130"/>
      <c r="BO202" s="130"/>
      <c r="BP202" s="130"/>
      <c r="BQ202" s="130"/>
      <c r="BR202" s="130"/>
      <c r="BS202" s="130"/>
      <c r="BT202" s="130"/>
      <c r="BU202" s="130"/>
      <c r="BV202" s="130"/>
      <c r="BW202" s="130"/>
      <c r="BX202" s="130"/>
      <c r="BY202" s="130"/>
      <c r="BZ202" s="130"/>
      <c r="CA202" s="130"/>
      <c r="CB202" s="130"/>
      <c r="CC202" s="130"/>
      <c r="CD202" s="130"/>
      <c r="CE202" s="130"/>
      <c r="CF202" s="130"/>
      <c r="CG202" s="130"/>
      <c r="CH202" s="130"/>
      <c r="CI202" s="130"/>
      <c r="CJ202" s="130"/>
      <c r="CK202" s="130"/>
      <c r="CL202" s="130"/>
      <c r="CM202" s="130"/>
      <c r="CN202" s="130"/>
      <c r="CO202" s="130"/>
      <c r="CP202" s="130"/>
      <c r="CQ202" s="130"/>
      <c r="CR202" s="130"/>
      <c r="CS202" s="130"/>
      <c r="CT202" s="130"/>
      <c r="CU202" s="130"/>
      <c r="CV202" s="130"/>
      <c r="CW202" s="130"/>
      <c r="CX202" s="130"/>
      <c r="CY202" s="130"/>
      <c r="CZ202" s="130"/>
      <c r="DA202" s="130"/>
    </row>
    <row r="203" ht="10.5" customHeight="1" hidden="1"/>
    <row r="204" spans="1:105" s="3" customFormat="1" ht="45" customHeight="1" hidden="1">
      <c r="A204" s="26" t="s">
        <v>0</v>
      </c>
      <c r="B204" s="27"/>
      <c r="C204" s="27"/>
      <c r="D204" s="27"/>
      <c r="E204" s="27"/>
      <c r="F204" s="27"/>
      <c r="G204" s="28"/>
      <c r="H204" s="26" t="s">
        <v>53</v>
      </c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8"/>
      <c r="BD204" s="26" t="s">
        <v>54</v>
      </c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8"/>
      <c r="BT204" s="26" t="s">
        <v>55</v>
      </c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8"/>
      <c r="CJ204" s="26" t="s">
        <v>52</v>
      </c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8"/>
    </row>
    <row r="205" spans="1:105" s="4" customFormat="1" ht="12.75" hidden="1">
      <c r="A205" s="39">
        <v>1</v>
      </c>
      <c r="B205" s="39"/>
      <c r="C205" s="39"/>
      <c r="D205" s="39"/>
      <c r="E205" s="39"/>
      <c r="F205" s="39"/>
      <c r="G205" s="39"/>
      <c r="H205" s="39">
        <v>2</v>
      </c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>
        <v>3</v>
      </c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>
        <v>4</v>
      </c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>
        <v>5</v>
      </c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</row>
    <row r="206" spans="1:105" s="5" customFormat="1" ht="15" customHeight="1" hidden="1">
      <c r="A206" s="94"/>
      <c r="B206" s="94"/>
      <c r="C206" s="94"/>
      <c r="D206" s="94"/>
      <c r="E206" s="94"/>
      <c r="F206" s="94"/>
      <c r="G206" s="94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7"/>
      <c r="BN206" s="117"/>
      <c r="BO206" s="117"/>
      <c r="BP206" s="117"/>
      <c r="BQ206" s="117"/>
      <c r="BR206" s="117"/>
      <c r="BS206" s="117"/>
      <c r="BT206" s="117"/>
      <c r="BU206" s="117"/>
      <c r="BV206" s="117"/>
      <c r="BW206" s="117"/>
      <c r="BX206" s="117"/>
      <c r="BY206" s="117"/>
      <c r="BZ206" s="117"/>
      <c r="CA206" s="117"/>
      <c r="CB206" s="117"/>
      <c r="CC206" s="117"/>
      <c r="CD206" s="117"/>
      <c r="CE206" s="117"/>
      <c r="CF206" s="117"/>
      <c r="CG206" s="117"/>
      <c r="CH206" s="117"/>
      <c r="CI206" s="117"/>
      <c r="CJ206" s="117"/>
      <c r="CK206" s="117"/>
      <c r="CL206" s="117"/>
      <c r="CM206" s="117"/>
      <c r="CN206" s="117"/>
      <c r="CO206" s="117"/>
      <c r="CP206" s="117"/>
      <c r="CQ206" s="117"/>
      <c r="CR206" s="117"/>
      <c r="CS206" s="117"/>
      <c r="CT206" s="117"/>
      <c r="CU206" s="117"/>
      <c r="CV206" s="117"/>
      <c r="CW206" s="117"/>
      <c r="CX206" s="117"/>
      <c r="CY206" s="117"/>
      <c r="CZ206" s="117"/>
      <c r="DA206" s="117"/>
    </row>
    <row r="207" spans="1:105" s="5" customFormat="1" ht="15" customHeight="1" hidden="1">
      <c r="A207" s="94"/>
      <c r="B207" s="94"/>
      <c r="C207" s="94"/>
      <c r="D207" s="94"/>
      <c r="E207" s="94"/>
      <c r="F207" s="94"/>
      <c r="G207" s="94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  <c r="BQ207" s="117"/>
      <c r="BR207" s="117"/>
      <c r="BS207" s="117"/>
      <c r="BT207" s="117"/>
      <c r="BU207" s="117"/>
      <c r="BV207" s="117"/>
      <c r="BW207" s="117"/>
      <c r="BX207" s="117"/>
      <c r="BY207" s="117"/>
      <c r="BZ207" s="117"/>
      <c r="CA207" s="117"/>
      <c r="CB207" s="117"/>
      <c r="CC207" s="117"/>
      <c r="CD207" s="117"/>
      <c r="CE207" s="117"/>
      <c r="CF207" s="117"/>
      <c r="CG207" s="117"/>
      <c r="CH207" s="117"/>
      <c r="CI207" s="117"/>
      <c r="CJ207" s="117"/>
      <c r="CK207" s="117"/>
      <c r="CL207" s="117"/>
      <c r="CM207" s="117"/>
      <c r="CN207" s="117"/>
      <c r="CO207" s="117"/>
      <c r="CP207" s="117"/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</row>
    <row r="208" spans="1:105" s="5" customFormat="1" ht="15" customHeight="1" hidden="1">
      <c r="A208" s="94"/>
      <c r="B208" s="94"/>
      <c r="C208" s="94"/>
      <c r="D208" s="94"/>
      <c r="E208" s="94"/>
      <c r="F208" s="94"/>
      <c r="G208" s="94"/>
      <c r="H208" s="131" t="s">
        <v>11</v>
      </c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2"/>
      <c r="BD208" s="117" t="s">
        <v>12</v>
      </c>
      <c r="BE208" s="117"/>
      <c r="BF208" s="117"/>
      <c r="BG208" s="117"/>
      <c r="BH208" s="117"/>
      <c r="BI208" s="117"/>
      <c r="BJ208" s="117"/>
      <c r="BK208" s="117"/>
      <c r="BL208" s="117"/>
      <c r="BM208" s="117"/>
      <c r="BN208" s="117"/>
      <c r="BO208" s="117"/>
      <c r="BP208" s="117"/>
      <c r="BQ208" s="117"/>
      <c r="BR208" s="117"/>
      <c r="BS208" s="117"/>
      <c r="BT208" s="117" t="s">
        <v>12</v>
      </c>
      <c r="BU208" s="117"/>
      <c r="BV208" s="117"/>
      <c r="BW208" s="117"/>
      <c r="BX208" s="117"/>
      <c r="BY208" s="117"/>
      <c r="BZ208" s="117"/>
      <c r="CA208" s="117"/>
      <c r="CB208" s="117"/>
      <c r="CC208" s="117"/>
      <c r="CD208" s="117"/>
      <c r="CE208" s="117"/>
      <c r="CF208" s="117"/>
      <c r="CG208" s="117"/>
      <c r="CH208" s="117"/>
      <c r="CI208" s="117"/>
      <c r="CJ208" s="117"/>
      <c r="CK208" s="117"/>
      <c r="CL208" s="117"/>
      <c r="CM208" s="117"/>
      <c r="CN208" s="117"/>
      <c r="CO208" s="117"/>
      <c r="CP208" s="117"/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</row>
    <row r="210" spans="1:105" s="6" customFormat="1" ht="10.5" customHeight="1">
      <c r="A210" s="51" t="s">
        <v>61</v>
      </c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</row>
    <row r="211" ht="6" customHeight="1"/>
    <row r="212" spans="1:105" s="6" customFormat="1" ht="14.25" hidden="1">
      <c r="A212" s="6" t="s">
        <v>14</v>
      </c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</row>
    <row r="213" spans="24:105" s="6" customFormat="1" ht="6" customHeight="1" hidden="1"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</row>
    <row r="214" spans="1:105" s="6" customFormat="1" ht="14.25" hidden="1">
      <c r="A214" s="129" t="s">
        <v>13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130"/>
      <c r="BP214" s="130"/>
      <c r="BQ214" s="130"/>
      <c r="BR214" s="130"/>
      <c r="BS214" s="130"/>
      <c r="BT214" s="130"/>
      <c r="BU214" s="130"/>
      <c r="BV214" s="130"/>
      <c r="BW214" s="130"/>
      <c r="BX214" s="130"/>
      <c r="BY214" s="130"/>
      <c r="BZ214" s="130"/>
      <c r="CA214" s="130"/>
      <c r="CB214" s="130"/>
      <c r="CC214" s="130"/>
      <c r="CD214" s="130"/>
      <c r="CE214" s="130"/>
      <c r="CF214" s="130"/>
      <c r="CG214" s="130"/>
      <c r="CH214" s="130"/>
      <c r="CI214" s="130"/>
      <c r="CJ214" s="130"/>
      <c r="CK214" s="130"/>
      <c r="CL214" s="130"/>
      <c r="CM214" s="130"/>
      <c r="CN214" s="130"/>
      <c r="CO214" s="130"/>
      <c r="CP214" s="130"/>
      <c r="CQ214" s="130"/>
      <c r="CR214" s="130"/>
      <c r="CS214" s="130"/>
      <c r="CT214" s="130"/>
      <c r="CU214" s="130"/>
      <c r="CV214" s="130"/>
      <c r="CW214" s="130"/>
      <c r="CX214" s="130"/>
      <c r="CY214" s="130"/>
      <c r="CZ214" s="130"/>
      <c r="DA214" s="130"/>
    </row>
    <row r="215" ht="10.5" customHeight="1" hidden="1"/>
    <row r="216" spans="1:105" s="6" customFormat="1" ht="14.25">
      <c r="A216" s="51" t="s">
        <v>121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</row>
    <row r="217" ht="10.5" customHeight="1"/>
    <row r="218" spans="1:105" s="3" customFormat="1" ht="45" customHeight="1">
      <c r="A218" s="45" t="s">
        <v>0</v>
      </c>
      <c r="B218" s="46"/>
      <c r="C218" s="46"/>
      <c r="D218" s="46"/>
      <c r="E218" s="46"/>
      <c r="F218" s="46"/>
      <c r="G218" s="47"/>
      <c r="H218" s="45" t="s">
        <v>20</v>
      </c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7"/>
      <c r="AP218" s="45" t="s">
        <v>63</v>
      </c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7"/>
      <c r="BF218" s="45" t="s">
        <v>64</v>
      </c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7"/>
      <c r="BV218" s="45" t="s">
        <v>65</v>
      </c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7"/>
      <c r="CL218" s="45" t="s">
        <v>23</v>
      </c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7"/>
    </row>
    <row r="219" spans="1:105" s="4" customFormat="1" ht="12.75">
      <c r="A219" s="39">
        <v>1</v>
      </c>
      <c r="B219" s="39"/>
      <c r="C219" s="39"/>
      <c r="D219" s="39"/>
      <c r="E219" s="39"/>
      <c r="F219" s="39"/>
      <c r="G219" s="39"/>
      <c r="H219" s="39">
        <v>2</v>
      </c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>
        <v>3</v>
      </c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>
        <v>4</v>
      </c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>
        <v>5</v>
      </c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>
        <v>6</v>
      </c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</row>
    <row r="220" spans="1:105" s="15" customFormat="1" ht="15" customHeight="1">
      <c r="A220" s="77"/>
      <c r="B220" s="77"/>
      <c r="C220" s="77"/>
      <c r="D220" s="77"/>
      <c r="E220" s="77"/>
      <c r="F220" s="77"/>
      <c r="G220" s="77"/>
      <c r="H220" s="62" t="s">
        <v>88</v>
      </c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4"/>
      <c r="AP220" s="40" t="s">
        <v>12</v>
      </c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 t="s">
        <v>12</v>
      </c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 t="s">
        <v>12</v>
      </c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50">
        <f>CL225+CL229+CL233+CL237</f>
        <v>36000</v>
      </c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</row>
    <row r="221" spans="1:105" s="5" customFormat="1" ht="11.25" customHeight="1">
      <c r="A221" s="78" t="s">
        <v>2</v>
      </c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80"/>
    </row>
    <row r="222" spans="1:105" s="5" customFormat="1" ht="15" customHeight="1">
      <c r="A222" s="74" t="s">
        <v>100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6"/>
    </row>
    <row r="223" spans="1:105" s="5" customFormat="1" ht="15" customHeight="1">
      <c r="A223" s="36" t="s">
        <v>30</v>
      </c>
      <c r="B223" s="36"/>
      <c r="C223" s="36"/>
      <c r="D223" s="36"/>
      <c r="E223" s="36"/>
      <c r="F223" s="36"/>
      <c r="G223" s="36"/>
      <c r="H223" s="37" t="s">
        <v>116</v>
      </c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96">
        <v>2</v>
      </c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>
        <v>12</v>
      </c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35">
        <v>1000</v>
      </c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>
        <v>12000</v>
      </c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</row>
    <row r="224" spans="1:105" s="5" customFormat="1" ht="15" customHeight="1">
      <c r="A224" s="36" t="s">
        <v>34</v>
      </c>
      <c r="B224" s="36"/>
      <c r="C224" s="36"/>
      <c r="D224" s="36"/>
      <c r="E224" s="36"/>
      <c r="F224" s="36"/>
      <c r="G224" s="36"/>
      <c r="H224" s="37" t="s">
        <v>117</v>
      </c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96">
        <v>1</v>
      </c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>
        <v>12</v>
      </c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35">
        <v>2000</v>
      </c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>
        <v>24000</v>
      </c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</row>
    <row r="225" spans="1:105" s="20" customFormat="1" ht="15" customHeight="1">
      <c r="A225" s="69"/>
      <c r="B225" s="69"/>
      <c r="C225" s="69"/>
      <c r="D225" s="69"/>
      <c r="E225" s="69"/>
      <c r="F225" s="69"/>
      <c r="G225" s="69"/>
      <c r="H225" s="133" t="s">
        <v>62</v>
      </c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3"/>
      <c r="AP225" s="97" t="s">
        <v>12</v>
      </c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 t="s">
        <v>12</v>
      </c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68" t="s">
        <v>12</v>
      </c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>
        <f>SUM(CL223:DA224)</f>
        <v>36000</v>
      </c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</row>
    <row r="226" spans="1:105" s="5" customFormat="1" ht="15" customHeight="1">
      <c r="A226" s="74" t="s">
        <v>99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6"/>
    </row>
    <row r="227" spans="1:105" s="5" customFormat="1" ht="15" customHeight="1">
      <c r="A227" s="36" t="s">
        <v>30</v>
      </c>
      <c r="B227" s="36"/>
      <c r="C227" s="36"/>
      <c r="D227" s="36"/>
      <c r="E227" s="36"/>
      <c r="F227" s="36"/>
      <c r="G227" s="36"/>
      <c r="H227" s="37" t="s">
        <v>116</v>
      </c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</row>
    <row r="228" spans="1:105" s="5" customFormat="1" ht="15" customHeight="1">
      <c r="A228" s="36" t="s">
        <v>34</v>
      </c>
      <c r="B228" s="36"/>
      <c r="C228" s="36"/>
      <c r="D228" s="36"/>
      <c r="E228" s="36"/>
      <c r="F228" s="36"/>
      <c r="G228" s="36"/>
      <c r="H228" s="37" t="s">
        <v>117</v>
      </c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</row>
    <row r="229" spans="1:105" s="20" customFormat="1" ht="15" customHeight="1">
      <c r="A229" s="69"/>
      <c r="B229" s="69"/>
      <c r="C229" s="69"/>
      <c r="D229" s="69"/>
      <c r="E229" s="69"/>
      <c r="F229" s="69"/>
      <c r="G229" s="69"/>
      <c r="H229" s="133" t="s">
        <v>62</v>
      </c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3"/>
      <c r="AP229" s="97" t="s">
        <v>12</v>
      </c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 t="s">
        <v>12</v>
      </c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68" t="s">
        <v>12</v>
      </c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>
        <f>SUM(CL227:DA228)</f>
        <v>0</v>
      </c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</row>
    <row r="230" spans="1:105" s="5" customFormat="1" ht="15" customHeight="1">
      <c r="A230" s="74" t="s">
        <v>101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6"/>
    </row>
    <row r="231" spans="1:105" s="5" customFormat="1" ht="15" customHeight="1">
      <c r="A231" s="36" t="s">
        <v>30</v>
      </c>
      <c r="B231" s="36"/>
      <c r="C231" s="36"/>
      <c r="D231" s="36"/>
      <c r="E231" s="36"/>
      <c r="F231" s="36"/>
      <c r="G231" s="36"/>
      <c r="H231" s="37" t="s">
        <v>117</v>
      </c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</row>
    <row r="232" spans="1:105" s="5" customFormat="1" ht="15" customHeight="1">
      <c r="A232" s="36" t="s">
        <v>34</v>
      </c>
      <c r="B232" s="36"/>
      <c r="C232" s="36"/>
      <c r="D232" s="36"/>
      <c r="E232" s="36"/>
      <c r="F232" s="36"/>
      <c r="G232" s="36"/>
      <c r="H232" s="37" t="s">
        <v>117</v>
      </c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</row>
    <row r="233" spans="1:105" s="20" customFormat="1" ht="15" customHeight="1">
      <c r="A233" s="69"/>
      <c r="B233" s="69"/>
      <c r="C233" s="69"/>
      <c r="D233" s="69"/>
      <c r="E233" s="69"/>
      <c r="F233" s="69"/>
      <c r="G233" s="69"/>
      <c r="H233" s="133" t="s">
        <v>62</v>
      </c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3"/>
      <c r="AP233" s="97" t="s">
        <v>12</v>
      </c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 t="s">
        <v>12</v>
      </c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68" t="s">
        <v>12</v>
      </c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>
        <f>SUM(CL231:DA232)</f>
        <v>0</v>
      </c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</row>
    <row r="234" spans="1:105" s="5" customFormat="1" ht="15" customHeight="1">
      <c r="A234" s="74" t="s">
        <v>104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6"/>
    </row>
    <row r="235" spans="1:105" s="5" customFormat="1" ht="15" customHeight="1">
      <c r="A235" s="36" t="s">
        <v>30</v>
      </c>
      <c r="B235" s="36"/>
      <c r="C235" s="36"/>
      <c r="D235" s="36"/>
      <c r="E235" s="36"/>
      <c r="F235" s="36"/>
      <c r="G235" s="36"/>
      <c r="H235" s="37" t="s">
        <v>116</v>
      </c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</row>
    <row r="236" spans="1:105" s="5" customFormat="1" ht="15" customHeight="1">
      <c r="A236" s="36" t="s">
        <v>34</v>
      </c>
      <c r="B236" s="36"/>
      <c r="C236" s="36"/>
      <c r="D236" s="36"/>
      <c r="E236" s="36"/>
      <c r="F236" s="36"/>
      <c r="G236" s="36"/>
      <c r="H236" s="37" t="s">
        <v>117</v>
      </c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</row>
    <row r="237" spans="1:105" s="20" customFormat="1" ht="15" customHeight="1">
      <c r="A237" s="69"/>
      <c r="B237" s="69"/>
      <c r="C237" s="69"/>
      <c r="D237" s="69"/>
      <c r="E237" s="69"/>
      <c r="F237" s="69"/>
      <c r="G237" s="69"/>
      <c r="H237" s="133" t="s">
        <v>62</v>
      </c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3"/>
      <c r="AP237" s="97" t="s">
        <v>12</v>
      </c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 t="s">
        <v>12</v>
      </c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68" t="s">
        <v>12</v>
      </c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>
        <f>SUM(CL235:DA236)</f>
        <v>0</v>
      </c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</row>
    <row r="238" ht="7.5" customHeight="1"/>
    <row r="239" spans="1:105" s="6" customFormat="1" ht="12.75" customHeight="1">
      <c r="A239" s="51" t="s">
        <v>120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</row>
    <row r="240" ht="9.75" customHeight="1"/>
    <row r="241" spans="1:105" s="3" customFormat="1" ht="45" customHeight="1">
      <c r="A241" s="26" t="s">
        <v>0</v>
      </c>
      <c r="B241" s="27"/>
      <c r="C241" s="27"/>
      <c r="D241" s="27"/>
      <c r="E241" s="27"/>
      <c r="F241" s="27"/>
      <c r="G241" s="28"/>
      <c r="H241" s="26" t="s">
        <v>20</v>
      </c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8"/>
      <c r="BD241" s="26" t="s">
        <v>66</v>
      </c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8"/>
      <c r="BT241" s="26" t="s">
        <v>67</v>
      </c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8"/>
      <c r="CJ241" s="26" t="s">
        <v>51</v>
      </c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8"/>
    </row>
    <row r="242" spans="1:105" s="4" customFormat="1" ht="12.75">
      <c r="A242" s="39">
        <v>1</v>
      </c>
      <c r="B242" s="39"/>
      <c r="C242" s="39"/>
      <c r="D242" s="39"/>
      <c r="E242" s="39"/>
      <c r="F242" s="39"/>
      <c r="G242" s="39"/>
      <c r="H242" s="39">
        <v>2</v>
      </c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>
        <v>3</v>
      </c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>
        <v>4</v>
      </c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>
        <v>5</v>
      </c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</row>
    <row r="243" spans="1:105" s="20" customFormat="1" ht="15" customHeight="1">
      <c r="A243" s="77"/>
      <c r="B243" s="77"/>
      <c r="C243" s="77"/>
      <c r="D243" s="77"/>
      <c r="E243" s="77"/>
      <c r="F243" s="77"/>
      <c r="G243" s="77"/>
      <c r="H243" s="63" t="s">
        <v>88</v>
      </c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4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50">
        <f>CJ251+CJ258+CJ265+CJ272</f>
        <v>3000</v>
      </c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</row>
    <row r="244" spans="1:105" s="5" customFormat="1" ht="13.5" customHeight="1">
      <c r="A244" s="78" t="s">
        <v>2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80"/>
    </row>
    <row r="245" spans="1:105" s="5" customFormat="1" ht="15" customHeight="1">
      <c r="A245" s="74" t="s">
        <v>100</v>
      </c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6"/>
    </row>
    <row r="246" spans="1:105" s="5" customFormat="1" ht="15" customHeight="1">
      <c r="A246" s="36" t="s">
        <v>30</v>
      </c>
      <c r="B246" s="36"/>
      <c r="C246" s="36"/>
      <c r="D246" s="36"/>
      <c r="E246" s="36"/>
      <c r="F246" s="36"/>
      <c r="G246" s="36"/>
      <c r="H246" s="37" t="s">
        <v>156</v>
      </c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5">
        <v>250</v>
      </c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>
        <v>12</v>
      </c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>
        <v>3000</v>
      </c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</row>
    <row r="247" spans="1:105" s="5" customFormat="1" ht="15" customHeight="1">
      <c r="A247" s="36" t="s">
        <v>34</v>
      </c>
      <c r="B247" s="36"/>
      <c r="C247" s="36"/>
      <c r="D247" s="36"/>
      <c r="E247" s="36"/>
      <c r="F247" s="36"/>
      <c r="G247" s="36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</row>
    <row r="248" spans="1:105" s="5" customFormat="1" ht="15" customHeight="1">
      <c r="A248" s="36" t="s">
        <v>40</v>
      </c>
      <c r="B248" s="36"/>
      <c r="C248" s="36"/>
      <c r="D248" s="36"/>
      <c r="E248" s="36"/>
      <c r="F248" s="36"/>
      <c r="G248" s="36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</row>
    <row r="249" spans="1:105" s="5" customFormat="1" ht="15" customHeight="1">
      <c r="A249" s="36" t="s">
        <v>93</v>
      </c>
      <c r="B249" s="36"/>
      <c r="C249" s="36"/>
      <c r="D249" s="36"/>
      <c r="E249" s="36"/>
      <c r="F249" s="36"/>
      <c r="G249" s="36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</row>
    <row r="250" spans="1:105" s="5" customFormat="1" ht="15" customHeight="1">
      <c r="A250" s="36" t="s">
        <v>118</v>
      </c>
      <c r="B250" s="36"/>
      <c r="C250" s="36"/>
      <c r="D250" s="36"/>
      <c r="E250" s="36"/>
      <c r="F250" s="36"/>
      <c r="G250" s="36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</row>
    <row r="251" spans="1:105" s="20" customFormat="1" ht="15" customHeight="1">
      <c r="A251" s="69"/>
      <c r="B251" s="69"/>
      <c r="C251" s="69"/>
      <c r="D251" s="69"/>
      <c r="E251" s="69"/>
      <c r="F251" s="69"/>
      <c r="G251" s="69"/>
      <c r="H251" s="72" t="s">
        <v>11</v>
      </c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3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>
        <f>SUM(CJ246:DA250)</f>
        <v>3000</v>
      </c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</row>
    <row r="252" spans="1:105" s="5" customFormat="1" ht="15" customHeight="1">
      <c r="A252" s="74" t="s">
        <v>99</v>
      </c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6"/>
    </row>
    <row r="253" spans="1:105" s="5" customFormat="1" ht="15" customHeight="1">
      <c r="A253" s="36" t="s">
        <v>30</v>
      </c>
      <c r="B253" s="36"/>
      <c r="C253" s="36"/>
      <c r="D253" s="36"/>
      <c r="E253" s="36"/>
      <c r="F253" s="36"/>
      <c r="G253" s="36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</row>
    <row r="254" spans="1:105" s="5" customFormat="1" ht="15" customHeight="1">
      <c r="A254" s="36" t="s">
        <v>34</v>
      </c>
      <c r="B254" s="36"/>
      <c r="C254" s="36"/>
      <c r="D254" s="36"/>
      <c r="E254" s="36"/>
      <c r="F254" s="36"/>
      <c r="G254" s="36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</row>
    <row r="255" spans="1:105" s="5" customFormat="1" ht="15" customHeight="1">
      <c r="A255" s="36" t="s">
        <v>40</v>
      </c>
      <c r="B255" s="36"/>
      <c r="C255" s="36"/>
      <c r="D255" s="36"/>
      <c r="E255" s="36"/>
      <c r="F255" s="36"/>
      <c r="G255" s="36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</row>
    <row r="256" spans="1:105" s="5" customFormat="1" ht="15" customHeight="1">
      <c r="A256" s="36" t="s">
        <v>93</v>
      </c>
      <c r="B256" s="36"/>
      <c r="C256" s="36"/>
      <c r="D256" s="36"/>
      <c r="E256" s="36"/>
      <c r="F256" s="36"/>
      <c r="G256" s="36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</row>
    <row r="257" spans="1:105" s="5" customFormat="1" ht="15" customHeight="1">
      <c r="A257" s="36" t="s">
        <v>118</v>
      </c>
      <c r="B257" s="36"/>
      <c r="C257" s="36"/>
      <c r="D257" s="36"/>
      <c r="E257" s="36"/>
      <c r="F257" s="36"/>
      <c r="G257" s="36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</row>
    <row r="258" spans="1:105" s="20" customFormat="1" ht="15" customHeight="1">
      <c r="A258" s="69"/>
      <c r="B258" s="69"/>
      <c r="C258" s="69"/>
      <c r="D258" s="69"/>
      <c r="E258" s="69"/>
      <c r="F258" s="69"/>
      <c r="G258" s="69"/>
      <c r="H258" s="72" t="s">
        <v>11</v>
      </c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3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>
        <f>SUM(CJ253:DA257)</f>
        <v>0</v>
      </c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</row>
    <row r="259" spans="1:105" s="5" customFormat="1" ht="15" customHeight="1">
      <c r="A259" s="74" t="s">
        <v>103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6"/>
    </row>
    <row r="260" spans="1:105" s="5" customFormat="1" ht="15" customHeight="1">
      <c r="A260" s="36" t="s">
        <v>30</v>
      </c>
      <c r="B260" s="36"/>
      <c r="C260" s="36"/>
      <c r="D260" s="36"/>
      <c r="E260" s="36"/>
      <c r="F260" s="36"/>
      <c r="G260" s="36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</row>
    <row r="261" spans="1:105" s="5" customFormat="1" ht="15" customHeight="1">
      <c r="A261" s="36" t="s">
        <v>34</v>
      </c>
      <c r="B261" s="36"/>
      <c r="C261" s="36"/>
      <c r="D261" s="36"/>
      <c r="E261" s="36"/>
      <c r="F261" s="36"/>
      <c r="G261" s="36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</row>
    <row r="262" spans="1:105" s="5" customFormat="1" ht="15" customHeight="1">
      <c r="A262" s="36" t="s">
        <v>40</v>
      </c>
      <c r="B262" s="36"/>
      <c r="C262" s="36"/>
      <c r="D262" s="36"/>
      <c r="E262" s="36"/>
      <c r="F262" s="36"/>
      <c r="G262" s="36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</row>
    <row r="263" spans="1:105" s="5" customFormat="1" ht="15" customHeight="1">
      <c r="A263" s="36" t="s">
        <v>93</v>
      </c>
      <c r="B263" s="36"/>
      <c r="C263" s="36"/>
      <c r="D263" s="36"/>
      <c r="E263" s="36"/>
      <c r="F263" s="36"/>
      <c r="G263" s="36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</row>
    <row r="264" spans="1:105" s="5" customFormat="1" ht="15" customHeight="1">
      <c r="A264" s="36" t="s">
        <v>118</v>
      </c>
      <c r="B264" s="36"/>
      <c r="C264" s="36"/>
      <c r="D264" s="36"/>
      <c r="E264" s="36"/>
      <c r="F264" s="36"/>
      <c r="G264" s="36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</row>
    <row r="265" spans="1:105" s="20" customFormat="1" ht="15" customHeight="1">
      <c r="A265" s="69"/>
      <c r="B265" s="69"/>
      <c r="C265" s="69"/>
      <c r="D265" s="69"/>
      <c r="E265" s="69"/>
      <c r="F265" s="69"/>
      <c r="G265" s="69"/>
      <c r="H265" s="72" t="s">
        <v>11</v>
      </c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3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>
        <f>SUM(CJ260:DA264)</f>
        <v>0</v>
      </c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</row>
    <row r="266" spans="1:105" s="5" customFormat="1" ht="15" customHeight="1">
      <c r="A266" s="74" t="s">
        <v>104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  <c r="CF266" s="75"/>
      <c r="CG266" s="75"/>
      <c r="CH266" s="75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6"/>
    </row>
    <row r="267" spans="1:105" s="5" customFormat="1" ht="15" customHeight="1">
      <c r="A267" s="36" t="s">
        <v>30</v>
      </c>
      <c r="B267" s="36"/>
      <c r="C267" s="36"/>
      <c r="D267" s="36"/>
      <c r="E267" s="36"/>
      <c r="F267" s="36"/>
      <c r="G267" s="36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</row>
    <row r="268" spans="1:105" s="5" customFormat="1" ht="15" customHeight="1">
      <c r="A268" s="36" t="s">
        <v>34</v>
      </c>
      <c r="B268" s="36"/>
      <c r="C268" s="36"/>
      <c r="D268" s="36"/>
      <c r="E268" s="36"/>
      <c r="F268" s="36"/>
      <c r="G268" s="36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</row>
    <row r="269" spans="1:105" s="5" customFormat="1" ht="15" customHeight="1">
      <c r="A269" s="36" t="s">
        <v>40</v>
      </c>
      <c r="B269" s="36"/>
      <c r="C269" s="36"/>
      <c r="D269" s="36"/>
      <c r="E269" s="36"/>
      <c r="F269" s="36"/>
      <c r="G269" s="36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</row>
    <row r="270" spans="1:105" s="5" customFormat="1" ht="15" customHeight="1">
      <c r="A270" s="36" t="s">
        <v>93</v>
      </c>
      <c r="B270" s="36"/>
      <c r="C270" s="36"/>
      <c r="D270" s="36"/>
      <c r="E270" s="36"/>
      <c r="F270" s="36"/>
      <c r="G270" s="36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</row>
    <row r="271" spans="1:105" s="5" customFormat="1" ht="15" customHeight="1">
      <c r="A271" s="36" t="s">
        <v>118</v>
      </c>
      <c r="B271" s="36"/>
      <c r="C271" s="36"/>
      <c r="D271" s="36"/>
      <c r="E271" s="36"/>
      <c r="F271" s="36"/>
      <c r="G271" s="36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</row>
    <row r="272" spans="1:105" s="20" customFormat="1" ht="15" customHeight="1">
      <c r="A272" s="69"/>
      <c r="B272" s="69"/>
      <c r="C272" s="69"/>
      <c r="D272" s="69"/>
      <c r="E272" s="69"/>
      <c r="F272" s="69"/>
      <c r="G272" s="69"/>
      <c r="H272" s="72" t="s">
        <v>11</v>
      </c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3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>
        <f>SUM(CJ267:DA271)</f>
        <v>0</v>
      </c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</row>
    <row r="273" ht="10.5" customHeight="1"/>
    <row r="274" spans="1:105" s="6" customFormat="1" ht="14.25">
      <c r="A274" s="51" t="s">
        <v>119</v>
      </c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</row>
    <row r="275" ht="10.5" customHeight="1"/>
    <row r="276" spans="1:105" s="3" customFormat="1" ht="45" customHeight="1">
      <c r="A276" s="45" t="s">
        <v>0</v>
      </c>
      <c r="B276" s="46"/>
      <c r="C276" s="46"/>
      <c r="D276" s="46"/>
      <c r="E276" s="46"/>
      <c r="F276" s="46"/>
      <c r="G276" s="47"/>
      <c r="H276" s="45" t="s">
        <v>53</v>
      </c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7"/>
      <c r="AP276" s="45" t="s">
        <v>68</v>
      </c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7"/>
      <c r="BF276" s="45" t="s">
        <v>69</v>
      </c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7"/>
      <c r="BV276" s="45" t="s">
        <v>70</v>
      </c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7"/>
      <c r="CL276" s="45" t="s">
        <v>71</v>
      </c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7"/>
    </row>
    <row r="277" spans="1:105" s="4" customFormat="1" ht="12.75">
      <c r="A277" s="39">
        <v>1</v>
      </c>
      <c r="B277" s="39"/>
      <c r="C277" s="39"/>
      <c r="D277" s="39"/>
      <c r="E277" s="39"/>
      <c r="F277" s="39"/>
      <c r="G277" s="39"/>
      <c r="H277" s="39">
        <v>2</v>
      </c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>
        <v>4</v>
      </c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>
        <v>5</v>
      </c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>
        <v>6</v>
      </c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>
        <v>6</v>
      </c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</row>
    <row r="278" spans="1:105" s="20" customFormat="1" ht="15" customHeight="1">
      <c r="A278" s="77"/>
      <c r="B278" s="77"/>
      <c r="C278" s="77"/>
      <c r="D278" s="77"/>
      <c r="E278" s="77"/>
      <c r="F278" s="77"/>
      <c r="G278" s="77"/>
      <c r="H278" s="62" t="s">
        <v>88</v>
      </c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4"/>
      <c r="AP278" s="40" t="s">
        <v>12</v>
      </c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 t="s">
        <v>12</v>
      </c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 t="s">
        <v>12</v>
      </c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50">
        <f>CL286+CL293</f>
        <v>1688984.32</v>
      </c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</row>
    <row r="279" spans="1:105" s="5" customFormat="1" ht="15" customHeight="1">
      <c r="A279" s="78" t="s">
        <v>2</v>
      </c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79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80"/>
    </row>
    <row r="280" spans="1:105" s="5" customFormat="1" ht="15" customHeight="1">
      <c r="A280" s="74" t="s">
        <v>100</v>
      </c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  <c r="CF280" s="75"/>
      <c r="CG280" s="75"/>
      <c r="CH280" s="75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76"/>
    </row>
    <row r="281" spans="1:105" s="5" customFormat="1" ht="15" customHeight="1">
      <c r="A281" s="94" t="s">
        <v>30</v>
      </c>
      <c r="B281" s="94"/>
      <c r="C281" s="94"/>
      <c r="D281" s="94"/>
      <c r="E281" s="94"/>
      <c r="F281" s="94"/>
      <c r="G281" s="94"/>
      <c r="H281" s="95" t="s">
        <v>125</v>
      </c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49">
        <v>66570</v>
      </c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>
        <v>7.077</v>
      </c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>
        <v>476707.32</v>
      </c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</row>
    <row r="282" spans="1:105" s="5" customFormat="1" ht="15" customHeight="1">
      <c r="A282" s="94" t="s">
        <v>34</v>
      </c>
      <c r="B282" s="94"/>
      <c r="C282" s="94"/>
      <c r="D282" s="94"/>
      <c r="E282" s="94"/>
      <c r="F282" s="94"/>
      <c r="G282" s="94"/>
      <c r="H282" s="95" t="s">
        <v>126</v>
      </c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49">
        <v>805.934</v>
      </c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>
        <v>1518.28</v>
      </c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>
        <v>1081939</v>
      </c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</row>
    <row r="283" spans="1:105" s="5" customFormat="1" ht="15" customHeight="1">
      <c r="A283" s="94" t="s">
        <v>40</v>
      </c>
      <c r="B283" s="94"/>
      <c r="C283" s="94"/>
      <c r="D283" s="94"/>
      <c r="E283" s="94"/>
      <c r="F283" s="94"/>
      <c r="G283" s="94"/>
      <c r="H283" s="95" t="s">
        <v>127</v>
      </c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49">
        <v>1792</v>
      </c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>
        <v>25.4767</v>
      </c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>
        <v>130338</v>
      </c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</row>
    <row r="284" spans="1:105" s="5" customFormat="1" ht="15" customHeight="1">
      <c r="A284" s="94" t="s">
        <v>93</v>
      </c>
      <c r="B284" s="94"/>
      <c r="C284" s="94"/>
      <c r="D284" s="94"/>
      <c r="E284" s="94"/>
      <c r="F284" s="94"/>
      <c r="G284" s="94"/>
      <c r="H284" s="95" t="s">
        <v>128</v>
      </c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</row>
    <row r="285" spans="1:105" s="5" customFormat="1" ht="15" customHeight="1">
      <c r="A285" s="94" t="s">
        <v>118</v>
      </c>
      <c r="B285" s="94"/>
      <c r="C285" s="94"/>
      <c r="D285" s="94"/>
      <c r="E285" s="94"/>
      <c r="F285" s="94"/>
      <c r="G285" s="94"/>
      <c r="H285" s="95" t="s">
        <v>129</v>
      </c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</row>
    <row r="286" spans="1:105" s="20" customFormat="1" ht="15" customHeight="1">
      <c r="A286" s="77"/>
      <c r="B286" s="77"/>
      <c r="C286" s="77"/>
      <c r="D286" s="77"/>
      <c r="E286" s="77"/>
      <c r="F286" s="77"/>
      <c r="G286" s="77"/>
      <c r="H286" s="62" t="s">
        <v>11</v>
      </c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4"/>
      <c r="AP286" s="40" t="s">
        <v>12</v>
      </c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 t="s">
        <v>12</v>
      </c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 t="s">
        <v>12</v>
      </c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50">
        <f>SUM(CL281:DA285)</f>
        <v>1688984.32</v>
      </c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</row>
    <row r="287" spans="1:105" s="5" customFormat="1" ht="15" customHeight="1">
      <c r="A287" s="74" t="s">
        <v>110</v>
      </c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6"/>
    </row>
    <row r="288" spans="1:105" s="5" customFormat="1" ht="15" customHeight="1">
      <c r="A288" s="94" t="s">
        <v>30</v>
      </c>
      <c r="B288" s="94"/>
      <c r="C288" s="94"/>
      <c r="D288" s="94"/>
      <c r="E288" s="94"/>
      <c r="F288" s="94"/>
      <c r="G288" s="94"/>
      <c r="H288" s="95" t="s">
        <v>125</v>
      </c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</row>
    <row r="289" spans="1:105" s="5" customFormat="1" ht="15" customHeight="1">
      <c r="A289" s="94" t="s">
        <v>34</v>
      </c>
      <c r="B289" s="94"/>
      <c r="C289" s="94"/>
      <c r="D289" s="94"/>
      <c r="E289" s="94"/>
      <c r="F289" s="94"/>
      <c r="G289" s="94"/>
      <c r="H289" s="95" t="s">
        <v>126</v>
      </c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</row>
    <row r="290" spans="1:105" s="5" customFormat="1" ht="15" customHeight="1">
      <c r="A290" s="94" t="s">
        <v>40</v>
      </c>
      <c r="B290" s="94"/>
      <c r="C290" s="94"/>
      <c r="D290" s="94"/>
      <c r="E290" s="94"/>
      <c r="F290" s="94"/>
      <c r="G290" s="94"/>
      <c r="H290" s="95" t="s">
        <v>127</v>
      </c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</row>
    <row r="291" spans="1:105" s="5" customFormat="1" ht="15" customHeight="1">
      <c r="A291" s="94" t="s">
        <v>93</v>
      </c>
      <c r="B291" s="94"/>
      <c r="C291" s="94"/>
      <c r="D291" s="94"/>
      <c r="E291" s="94"/>
      <c r="F291" s="94"/>
      <c r="G291" s="94"/>
      <c r="H291" s="95" t="s">
        <v>128</v>
      </c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</row>
    <row r="292" spans="1:105" s="5" customFormat="1" ht="15" customHeight="1">
      <c r="A292" s="94" t="s">
        <v>118</v>
      </c>
      <c r="B292" s="94"/>
      <c r="C292" s="94"/>
      <c r="D292" s="94"/>
      <c r="E292" s="94"/>
      <c r="F292" s="94"/>
      <c r="G292" s="94"/>
      <c r="H292" s="95" t="s">
        <v>129</v>
      </c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</row>
    <row r="293" spans="1:105" s="20" customFormat="1" ht="15" customHeight="1">
      <c r="A293" s="77"/>
      <c r="B293" s="77"/>
      <c r="C293" s="77"/>
      <c r="D293" s="77"/>
      <c r="E293" s="77"/>
      <c r="F293" s="77"/>
      <c r="G293" s="77"/>
      <c r="H293" s="62" t="s">
        <v>11</v>
      </c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4"/>
      <c r="AP293" s="40" t="s">
        <v>12</v>
      </c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 t="s">
        <v>12</v>
      </c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 t="s">
        <v>12</v>
      </c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50">
        <f>SUM(CL288:DA292)</f>
        <v>0</v>
      </c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</row>
    <row r="295" spans="1:105" s="6" customFormat="1" ht="14.25">
      <c r="A295" s="51" t="s">
        <v>75</v>
      </c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</row>
    <row r="296" ht="10.5" customHeight="1"/>
    <row r="297" spans="1:105" s="3" customFormat="1" ht="45" customHeight="1">
      <c r="A297" s="26" t="s">
        <v>0</v>
      </c>
      <c r="B297" s="27"/>
      <c r="C297" s="27"/>
      <c r="D297" s="27"/>
      <c r="E297" s="27"/>
      <c r="F297" s="27"/>
      <c r="G297" s="28"/>
      <c r="H297" s="26" t="s">
        <v>53</v>
      </c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8"/>
      <c r="BD297" s="26" t="s">
        <v>72</v>
      </c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8"/>
      <c r="BT297" s="26" t="s">
        <v>74</v>
      </c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8"/>
      <c r="CJ297" s="26" t="s">
        <v>73</v>
      </c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8"/>
    </row>
    <row r="298" spans="1:105" s="4" customFormat="1" ht="12.75">
      <c r="A298" s="39">
        <v>1</v>
      </c>
      <c r="B298" s="39"/>
      <c r="C298" s="39"/>
      <c r="D298" s="39"/>
      <c r="E298" s="39"/>
      <c r="F298" s="39"/>
      <c r="G298" s="39"/>
      <c r="H298" s="39">
        <v>2</v>
      </c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>
        <v>4</v>
      </c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>
        <v>5</v>
      </c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>
        <v>6</v>
      </c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</row>
    <row r="299" spans="1:105" s="20" customFormat="1" ht="15" customHeight="1">
      <c r="A299" s="74" t="s">
        <v>100</v>
      </c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6"/>
    </row>
    <row r="300" spans="1:105" s="5" customFormat="1" ht="15" customHeight="1">
      <c r="A300" s="94" t="s">
        <v>30</v>
      </c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</row>
    <row r="301" spans="1:105" s="5" customFormat="1" ht="15" customHeight="1">
      <c r="A301" s="94" t="s">
        <v>34</v>
      </c>
      <c r="B301" s="94"/>
      <c r="C301" s="94"/>
      <c r="D301" s="94"/>
      <c r="E301" s="94"/>
      <c r="F301" s="94"/>
      <c r="G301" s="94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</row>
    <row r="302" spans="1:105" s="20" customFormat="1" ht="15" customHeight="1">
      <c r="A302" s="77"/>
      <c r="B302" s="77"/>
      <c r="C302" s="77"/>
      <c r="D302" s="77"/>
      <c r="E302" s="77"/>
      <c r="F302" s="77"/>
      <c r="G302" s="77"/>
      <c r="H302" s="63" t="s">
        <v>11</v>
      </c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4"/>
      <c r="BD302" s="40" t="s">
        <v>12</v>
      </c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 t="s">
        <v>12</v>
      </c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50">
        <v>0</v>
      </c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</row>
    <row r="304" spans="1:105" s="6" customFormat="1" ht="14.25">
      <c r="A304" s="51" t="s">
        <v>157</v>
      </c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</row>
    <row r="305" ht="10.5" customHeight="1"/>
    <row r="306" spans="1:105" s="3" customFormat="1" ht="45" customHeight="1">
      <c r="A306" s="26" t="s">
        <v>0</v>
      </c>
      <c r="B306" s="27"/>
      <c r="C306" s="27"/>
      <c r="D306" s="27"/>
      <c r="E306" s="27"/>
      <c r="F306" s="27"/>
      <c r="G306" s="28"/>
      <c r="H306" s="26" t="s">
        <v>20</v>
      </c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8"/>
      <c r="BD306" s="26" t="s">
        <v>76</v>
      </c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8"/>
      <c r="BT306" s="26" t="s">
        <v>77</v>
      </c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8"/>
      <c r="CJ306" s="26" t="s">
        <v>78</v>
      </c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8"/>
    </row>
    <row r="307" spans="1:105" s="4" customFormat="1" ht="12.75">
      <c r="A307" s="39">
        <v>1</v>
      </c>
      <c r="B307" s="39"/>
      <c r="C307" s="39"/>
      <c r="D307" s="39"/>
      <c r="E307" s="39"/>
      <c r="F307" s="39"/>
      <c r="G307" s="39"/>
      <c r="H307" s="39">
        <v>2</v>
      </c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>
        <v>3</v>
      </c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>
        <v>4</v>
      </c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>
        <v>5</v>
      </c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</row>
    <row r="308" spans="1:105" s="20" customFormat="1" ht="15" customHeight="1">
      <c r="A308" s="77"/>
      <c r="B308" s="77"/>
      <c r="C308" s="77"/>
      <c r="D308" s="77"/>
      <c r="E308" s="77"/>
      <c r="F308" s="77"/>
      <c r="G308" s="77"/>
      <c r="H308" s="63" t="s">
        <v>88</v>
      </c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4"/>
      <c r="BD308" s="40" t="s">
        <v>12</v>
      </c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 t="s">
        <v>12</v>
      </c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50">
        <f>CJ324+CJ339+CJ353+CJ368</f>
        <v>1092536.37</v>
      </c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</row>
    <row r="309" spans="1:105" s="5" customFormat="1" ht="12" customHeight="1">
      <c r="A309" s="78" t="s">
        <v>2</v>
      </c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79"/>
      <c r="CQ309" s="79"/>
      <c r="CR309" s="79"/>
      <c r="CS309" s="79"/>
      <c r="CT309" s="79"/>
      <c r="CU309" s="79"/>
      <c r="CV309" s="79"/>
      <c r="CW309" s="79"/>
      <c r="CX309" s="79"/>
      <c r="CY309" s="79"/>
      <c r="CZ309" s="79"/>
      <c r="DA309" s="80"/>
    </row>
    <row r="310" spans="1:105" s="20" customFormat="1" ht="15" customHeight="1">
      <c r="A310" s="74" t="s">
        <v>100</v>
      </c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6"/>
    </row>
    <row r="311" spans="1:105" s="5" customFormat="1" ht="15" customHeight="1">
      <c r="A311" s="36" t="s">
        <v>30</v>
      </c>
      <c r="B311" s="36"/>
      <c r="C311" s="36"/>
      <c r="D311" s="36"/>
      <c r="E311" s="36"/>
      <c r="F311" s="36"/>
      <c r="G311" s="36"/>
      <c r="H311" s="37" t="s">
        <v>131</v>
      </c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5">
        <v>1</v>
      </c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>
        <v>1</v>
      </c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>
        <v>20000</v>
      </c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</row>
    <row r="312" spans="1:105" s="5" customFormat="1" ht="15" customHeight="1">
      <c r="A312" s="36" t="s">
        <v>34</v>
      </c>
      <c r="B312" s="36"/>
      <c r="C312" s="36"/>
      <c r="D312" s="36"/>
      <c r="E312" s="36"/>
      <c r="F312" s="36"/>
      <c r="G312" s="36"/>
      <c r="H312" s="37" t="s">
        <v>130</v>
      </c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5">
        <v>1</v>
      </c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>
        <v>12</v>
      </c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>
        <v>33682</v>
      </c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</row>
    <row r="313" spans="1:105" s="5" customFormat="1" ht="15" customHeight="1">
      <c r="A313" s="36" t="s">
        <v>40</v>
      </c>
      <c r="B313" s="36"/>
      <c r="C313" s="36"/>
      <c r="D313" s="36"/>
      <c r="E313" s="36"/>
      <c r="F313" s="36"/>
      <c r="G313" s="36"/>
      <c r="H313" s="37" t="s">
        <v>132</v>
      </c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5">
        <v>1</v>
      </c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>
        <v>12</v>
      </c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>
        <v>5226</v>
      </c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</row>
    <row r="314" spans="1:105" s="5" customFormat="1" ht="15" customHeight="1">
      <c r="A314" s="36" t="s">
        <v>93</v>
      </c>
      <c r="B314" s="36"/>
      <c r="C314" s="36"/>
      <c r="D314" s="36"/>
      <c r="E314" s="36"/>
      <c r="F314" s="36"/>
      <c r="G314" s="36"/>
      <c r="H314" s="37" t="s">
        <v>133</v>
      </c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5">
        <v>1</v>
      </c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>
        <v>12</v>
      </c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>
        <v>6968</v>
      </c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</row>
    <row r="315" spans="1:105" s="5" customFormat="1" ht="15" customHeight="1">
      <c r="A315" s="36" t="s">
        <v>118</v>
      </c>
      <c r="B315" s="36"/>
      <c r="C315" s="36"/>
      <c r="D315" s="36"/>
      <c r="E315" s="36"/>
      <c r="F315" s="36"/>
      <c r="G315" s="36"/>
      <c r="H315" s="37" t="s">
        <v>158</v>
      </c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5">
        <v>1</v>
      </c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>
        <v>1</v>
      </c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>
        <v>10000</v>
      </c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</row>
    <row r="316" spans="1:105" s="5" customFormat="1" ht="15" customHeight="1">
      <c r="A316" s="36" t="s">
        <v>140</v>
      </c>
      <c r="B316" s="36"/>
      <c r="C316" s="36"/>
      <c r="D316" s="36"/>
      <c r="E316" s="36"/>
      <c r="F316" s="36"/>
      <c r="G316" s="36"/>
      <c r="H316" s="37" t="s">
        <v>159</v>
      </c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5">
        <v>1</v>
      </c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>
        <v>12</v>
      </c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>
        <v>28500</v>
      </c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</row>
    <row r="317" spans="1:105" s="5" customFormat="1" ht="15" customHeight="1">
      <c r="A317" s="36" t="s">
        <v>141</v>
      </c>
      <c r="B317" s="36"/>
      <c r="C317" s="36"/>
      <c r="D317" s="36"/>
      <c r="E317" s="36"/>
      <c r="F317" s="36"/>
      <c r="G317" s="36"/>
      <c r="H317" s="37" t="s">
        <v>134</v>
      </c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</row>
    <row r="318" spans="1:105" s="5" customFormat="1" ht="15" customHeight="1">
      <c r="A318" s="36" t="s">
        <v>142</v>
      </c>
      <c r="B318" s="36"/>
      <c r="C318" s="36"/>
      <c r="D318" s="36"/>
      <c r="E318" s="36"/>
      <c r="F318" s="36"/>
      <c r="G318" s="36"/>
      <c r="H318" s="37" t="s">
        <v>135</v>
      </c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</row>
    <row r="319" spans="1:105" s="5" customFormat="1" ht="15" customHeight="1">
      <c r="A319" s="36" t="s">
        <v>143</v>
      </c>
      <c r="B319" s="36"/>
      <c r="C319" s="36"/>
      <c r="D319" s="36"/>
      <c r="E319" s="36"/>
      <c r="F319" s="36"/>
      <c r="G319" s="36"/>
      <c r="H319" s="37" t="s">
        <v>136</v>
      </c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</row>
    <row r="320" spans="1:105" s="5" customFormat="1" ht="15" customHeight="1">
      <c r="A320" s="36" t="s">
        <v>144</v>
      </c>
      <c r="B320" s="36"/>
      <c r="C320" s="36"/>
      <c r="D320" s="36"/>
      <c r="E320" s="36"/>
      <c r="F320" s="36"/>
      <c r="G320" s="36"/>
      <c r="H320" s="37" t="s">
        <v>137</v>
      </c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</row>
    <row r="321" spans="1:105" s="5" customFormat="1" ht="15" customHeight="1">
      <c r="A321" s="36" t="s">
        <v>145</v>
      </c>
      <c r="B321" s="36"/>
      <c r="C321" s="36"/>
      <c r="D321" s="36"/>
      <c r="E321" s="36"/>
      <c r="F321" s="36"/>
      <c r="G321" s="36"/>
      <c r="H321" s="37" t="s">
        <v>138</v>
      </c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</row>
    <row r="322" spans="1:105" s="5" customFormat="1" ht="15" customHeight="1">
      <c r="A322" s="36" t="s">
        <v>146</v>
      </c>
      <c r="B322" s="36"/>
      <c r="C322" s="36"/>
      <c r="D322" s="36"/>
      <c r="E322" s="36"/>
      <c r="F322" s="36"/>
      <c r="G322" s="36"/>
      <c r="H322" s="37" t="s">
        <v>139</v>
      </c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</row>
    <row r="323" spans="1:105" s="5" customFormat="1" ht="15" customHeight="1">
      <c r="A323" s="36" t="s">
        <v>147</v>
      </c>
      <c r="B323" s="36"/>
      <c r="C323" s="36"/>
      <c r="D323" s="36"/>
      <c r="E323" s="36"/>
      <c r="F323" s="36"/>
      <c r="G323" s="36"/>
      <c r="H323" s="37" t="s">
        <v>149</v>
      </c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</row>
    <row r="324" spans="1:105" s="20" customFormat="1" ht="15" customHeight="1">
      <c r="A324" s="69"/>
      <c r="B324" s="69"/>
      <c r="C324" s="69"/>
      <c r="D324" s="69"/>
      <c r="E324" s="69"/>
      <c r="F324" s="69"/>
      <c r="G324" s="69"/>
      <c r="H324" s="72" t="s">
        <v>11</v>
      </c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3"/>
      <c r="BD324" s="68" t="s">
        <v>12</v>
      </c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 t="s">
        <v>12</v>
      </c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>
        <f>SUM(CJ311:DA323)</f>
        <v>104376</v>
      </c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</row>
    <row r="325" spans="1:105" s="20" customFormat="1" ht="15" customHeight="1">
      <c r="A325" s="74" t="s">
        <v>99</v>
      </c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6"/>
    </row>
    <row r="326" spans="1:105" s="5" customFormat="1" ht="15" customHeight="1">
      <c r="A326" s="36" t="s">
        <v>30</v>
      </c>
      <c r="B326" s="36"/>
      <c r="C326" s="36"/>
      <c r="D326" s="36"/>
      <c r="E326" s="36"/>
      <c r="F326" s="36"/>
      <c r="G326" s="36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</row>
    <row r="327" spans="1:105" s="5" customFormat="1" ht="15" customHeight="1">
      <c r="A327" s="36" t="s">
        <v>34</v>
      </c>
      <c r="B327" s="36"/>
      <c r="C327" s="36"/>
      <c r="D327" s="36"/>
      <c r="E327" s="36"/>
      <c r="F327" s="36"/>
      <c r="G327" s="36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</row>
    <row r="328" spans="1:105" s="5" customFormat="1" ht="15" customHeight="1">
      <c r="A328" s="36" t="s">
        <v>40</v>
      </c>
      <c r="B328" s="36"/>
      <c r="C328" s="36"/>
      <c r="D328" s="36"/>
      <c r="E328" s="36"/>
      <c r="F328" s="36"/>
      <c r="G328" s="36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</row>
    <row r="329" spans="1:105" s="5" customFormat="1" ht="15" customHeight="1">
      <c r="A329" s="36" t="s">
        <v>93</v>
      </c>
      <c r="B329" s="36"/>
      <c r="C329" s="36"/>
      <c r="D329" s="36"/>
      <c r="E329" s="36"/>
      <c r="F329" s="36"/>
      <c r="G329" s="36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</row>
    <row r="330" spans="1:105" s="5" customFormat="1" ht="15" customHeight="1">
      <c r="A330" s="36" t="s">
        <v>118</v>
      </c>
      <c r="B330" s="36"/>
      <c r="C330" s="36"/>
      <c r="D330" s="36"/>
      <c r="E330" s="36"/>
      <c r="F330" s="36"/>
      <c r="G330" s="36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</row>
    <row r="331" spans="1:105" s="5" customFormat="1" ht="15" customHeight="1">
      <c r="A331" s="36" t="s">
        <v>140</v>
      </c>
      <c r="B331" s="36"/>
      <c r="C331" s="36"/>
      <c r="D331" s="36"/>
      <c r="E331" s="36"/>
      <c r="F331" s="36"/>
      <c r="G331" s="36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</row>
    <row r="332" spans="1:105" s="5" customFormat="1" ht="15" customHeight="1">
      <c r="A332" s="36" t="s">
        <v>141</v>
      </c>
      <c r="B332" s="36"/>
      <c r="C332" s="36"/>
      <c r="D332" s="36"/>
      <c r="E332" s="36"/>
      <c r="F332" s="36"/>
      <c r="G332" s="36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</row>
    <row r="333" spans="1:105" s="5" customFormat="1" ht="15" customHeight="1">
      <c r="A333" s="36" t="s">
        <v>142</v>
      </c>
      <c r="B333" s="36"/>
      <c r="C333" s="36"/>
      <c r="D333" s="36"/>
      <c r="E333" s="36"/>
      <c r="F333" s="36"/>
      <c r="G333" s="36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</row>
    <row r="334" spans="1:105" s="5" customFormat="1" ht="15" customHeight="1">
      <c r="A334" s="36" t="s">
        <v>143</v>
      </c>
      <c r="B334" s="36"/>
      <c r="C334" s="36"/>
      <c r="D334" s="36"/>
      <c r="E334" s="36"/>
      <c r="F334" s="36"/>
      <c r="G334" s="36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</row>
    <row r="335" spans="1:105" s="5" customFormat="1" ht="15" customHeight="1">
      <c r="A335" s="36" t="s">
        <v>144</v>
      </c>
      <c r="B335" s="36"/>
      <c r="C335" s="36"/>
      <c r="D335" s="36"/>
      <c r="E335" s="36"/>
      <c r="F335" s="36"/>
      <c r="G335" s="36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</row>
    <row r="336" spans="1:105" s="5" customFormat="1" ht="15" customHeight="1">
      <c r="A336" s="36" t="s">
        <v>145</v>
      </c>
      <c r="B336" s="36"/>
      <c r="C336" s="36"/>
      <c r="D336" s="36"/>
      <c r="E336" s="36"/>
      <c r="F336" s="36"/>
      <c r="G336" s="36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</row>
    <row r="337" spans="1:105" s="5" customFormat="1" ht="15" customHeight="1">
      <c r="A337" s="36" t="s">
        <v>146</v>
      </c>
      <c r="B337" s="36"/>
      <c r="C337" s="36"/>
      <c r="D337" s="36"/>
      <c r="E337" s="36"/>
      <c r="F337" s="36"/>
      <c r="G337" s="36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</row>
    <row r="338" spans="1:105" s="5" customFormat="1" ht="15" customHeight="1">
      <c r="A338" s="36" t="s">
        <v>147</v>
      </c>
      <c r="B338" s="36"/>
      <c r="C338" s="36"/>
      <c r="D338" s="36"/>
      <c r="E338" s="36"/>
      <c r="F338" s="36"/>
      <c r="G338" s="36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</row>
    <row r="339" spans="1:105" s="20" customFormat="1" ht="15" customHeight="1">
      <c r="A339" s="69"/>
      <c r="B339" s="69"/>
      <c r="C339" s="69"/>
      <c r="D339" s="69"/>
      <c r="E339" s="69"/>
      <c r="F339" s="69"/>
      <c r="G339" s="69"/>
      <c r="H339" s="72" t="s">
        <v>11</v>
      </c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3"/>
      <c r="BD339" s="68" t="s">
        <v>12</v>
      </c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 t="s">
        <v>12</v>
      </c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>
        <f>SUM(CJ326:DA338)</f>
        <v>0</v>
      </c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</row>
    <row r="340" spans="1:105" s="20" customFormat="1" ht="15" customHeight="1">
      <c r="A340" s="74" t="s">
        <v>148</v>
      </c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6"/>
    </row>
    <row r="341" spans="1:105" s="5" customFormat="1" ht="23.25" customHeight="1">
      <c r="A341" s="94" t="s">
        <v>30</v>
      </c>
      <c r="B341" s="94"/>
      <c r="C341" s="94"/>
      <c r="D341" s="94"/>
      <c r="E341" s="94"/>
      <c r="F341" s="94"/>
      <c r="G341" s="94"/>
      <c r="H341" s="95" t="s">
        <v>160</v>
      </c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49">
        <v>1</v>
      </c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>
        <v>12</v>
      </c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>
        <v>22200</v>
      </c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</row>
    <row r="342" spans="1:105" s="5" customFormat="1" ht="15" customHeight="1">
      <c r="A342" s="94" t="s">
        <v>34</v>
      </c>
      <c r="B342" s="94"/>
      <c r="C342" s="94"/>
      <c r="D342" s="94"/>
      <c r="E342" s="94"/>
      <c r="F342" s="94"/>
      <c r="G342" s="94"/>
      <c r="H342" s="95" t="s">
        <v>161</v>
      </c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49">
        <v>1</v>
      </c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>
        <v>12</v>
      </c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>
        <v>23940</v>
      </c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</row>
    <row r="343" spans="1:105" s="5" customFormat="1" ht="15" customHeight="1">
      <c r="A343" s="94" t="s">
        <v>40</v>
      </c>
      <c r="B343" s="94"/>
      <c r="C343" s="94"/>
      <c r="D343" s="94"/>
      <c r="E343" s="94"/>
      <c r="F343" s="94"/>
      <c r="G343" s="94"/>
      <c r="H343" s="95" t="s">
        <v>180</v>
      </c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49">
        <v>2</v>
      </c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>
        <v>6000</v>
      </c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>
        <v>12000</v>
      </c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</row>
    <row r="344" spans="1:105" s="5" customFormat="1" ht="15" customHeight="1">
      <c r="A344" s="94" t="s">
        <v>93</v>
      </c>
      <c r="B344" s="94"/>
      <c r="C344" s="94"/>
      <c r="D344" s="94"/>
      <c r="E344" s="94"/>
      <c r="F344" s="94"/>
      <c r="G344" s="94"/>
      <c r="H344" s="95" t="s">
        <v>181</v>
      </c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49">
        <v>1</v>
      </c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>
        <v>1</v>
      </c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>
        <v>22000</v>
      </c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</row>
    <row r="345" spans="1:105" s="5" customFormat="1" ht="15" customHeight="1">
      <c r="A345" s="94" t="s">
        <v>118</v>
      </c>
      <c r="B345" s="94"/>
      <c r="C345" s="94"/>
      <c r="D345" s="94"/>
      <c r="E345" s="94"/>
      <c r="F345" s="94"/>
      <c r="G345" s="94"/>
      <c r="H345" s="95" t="s">
        <v>182</v>
      </c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49">
        <v>1</v>
      </c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>
        <v>1</v>
      </c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>
        <v>2000</v>
      </c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</row>
    <row r="346" spans="1:105" s="5" customFormat="1" ht="15" customHeight="1">
      <c r="A346" s="94" t="s">
        <v>140</v>
      </c>
      <c r="B346" s="94"/>
      <c r="C346" s="94"/>
      <c r="D346" s="94"/>
      <c r="E346" s="94"/>
      <c r="F346" s="94"/>
      <c r="G346" s="94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</row>
    <row r="347" spans="1:105" s="5" customFormat="1" ht="15" customHeight="1">
      <c r="A347" s="94" t="s">
        <v>141</v>
      </c>
      <c r="B347" s="94"/>
      <c r="C347" s="94"/>
      <c r="D347" s="94"/>
      <c r="E347" s="94"/>
      <c r="F347" s="94"/>
      <c r="G347" s="94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</row>
    <row r="348" spans="1:105" s="5" customFormat="1" ht="15" customHeight="1">
      <c r="A348" s="94" t="s">
        <v>142</v>
      </c>
      <c r="B348" s="94"/>
      <c r="C348" s="94"/>
      <c r="D348" s="94"/>
      <c r="E348" s="94"/>
      <c r="F348" s="94"/>
      <c r="G348" s="94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</row>
    <row r="349" spans="1:105" s="5" customFormat="1" ht="15" customHeight="1">
      <c r="A349" s="94" t="s">
        <v>143</v>
      </c>
      <c r="B349" s="94"/>
      <c r="C349" s="94"/>
      <c r="D349" s="94"/>
      <c r="E349" s="94"/>
      <c r="F349" s="94"/>
      <c r="G349" s="94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</row>
    <row r="350" spans="1:105" s="5" customFormat="1" ht="15" customHeight="1">
      <c r="A350" s="94" t="s">
        <v>144</v>
      </c>
      <c r="B350" s="94"/>
      <c r="C350" s="94"/>
      <c r="D350" s="94"/>
      <c r="E350" s="94"/>
      <c r="F350" s="94"/>
      <c r="G350" s="94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</row>
    <row r="351" spans="1:105" s="5" customFormat="1" ht="15" customHeight="1">
      <c r="A351" s="94" t="s">
        <v>145</v>
      </c>
      <c r="B351" s="94"/>
      <c r="C351" s="94"/>
      <c r="D351" s="94"/>
      <c r="E351" s="94"/>
      <c r="F351" s="94"/>
      <c r="G351" s="94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</row>
    <row r="352" spans="1:105" s="5" customFormat="1" ht="15" customHeight="1">
      <c r="A352" s="94" t="s">
        <v>146</v>
      </c>
      <c r="B352" s="94"/>
      <c r="C352" s="94"/>
      <c r="D352" s="94"/>
      <c r="E352" s="94"/>
      <c r="F352" s="94"/>
      <c r="G352" s="94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</row>
    <row r="353" spans="1:105" s="20" customFormat="1" ht="15" customHeight="1">
      <c r="A353" s="77"/>
      <c r="B353" s="77"/>
      <c r="C353" s="77"/>
      <c r="D353" s="77"/>
      <c r="E353" s="77"/>
      <c r="F353" s="77"/>
      <c r="G353" s="77"/>
      <c r="H353" s="63" t="s">
        <v>11</v>
      </c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4"/>
      <c r="BD353" s="50" t="s">
        <v>12</v>
      </c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 t="s">
        <v>12</v>
      </c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>
        <f>SUM(CJ341:DA352)</f>
        <v>82140</v>
      </c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</row>
    <row r="354" spans="1:105" s="20" customFormat="1" ht="15" customHeight="1">
      <c r="A354" s="74" t="s">
        <v>104</v>
      </c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  <c r="CF354" s="75"/>
      <c r="CG354" s="75"/>
      <c r="CH354" s="75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6"/>
    </row>
    <row r="355" spans="1:105" s="5" customFormat="1" ht="15" customHeight="1">
      <c r="A355" s="36" t="s">
        <v>30</v>
      </c>
      <c r="B355" s="36"/>
      <c r="C355" s="36"/>
      <c r="D355" s="36"/>
      <c r="E355" s="36"/>
      <c r="F355" s="36"/>
      <c r="G355" s="36"/>
      <c r="H355" s="37" t="s">
        <v>162</v>
      </c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5">
        <v>1</v>
      </c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>
        <v>12</v>
      </c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>
        <v>30000</v>
      </c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</row>
    <row r="356" spans="1:105" s="5" customFormat="1" ht="15" customHeight="1">
      <c r="A356" s="36" t="s">
        <v>34</v>
      </c>
      <c r="B356" s="36"/>
      <c r="C356" s="36"/>
      <c r="D356" s="36"/>
      <c r="E356" s="36"/>
      <c r="F356" s="36"/>
      <c r="G356" s="36"/>
      <c r="H356" s="37" t="s">
        <v>163</v>
      </c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5">
        <v>1</v>
      </c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>
        <v>12</v>
      </c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>
        <v>98520</v>
      </c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</row>
    <row r="357" spans="1:105" s="5" customFormat="1" ht="15" customHeight="1">
      <c r="A357" s="36" t="s">
        <v>40</v>
      </c>
      <c r="B357" s="36"/>
      <c r="C357" s="36"/>
      <c r="D357" s="36"/>
      <c r="E357" s="36"/>
      <c r="F357" s="36"/>
      <c r="G357" s="36"/>
      <c r="H357" s="37" t="s">
        <v>164</v>
      </c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5">
        <v>1</v>
      </c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>
        <v>3</v>
      </c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>
        <v>30000</v>
      </c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</row>
    <row r="358" spans="1:105" s="5" customFormat="1" ht="15" customHeight="1">
      <c r="A358" s="36" t="s">
        <v>93</v>
      </c>
      <c r="B358" s="36"/>
      <c r="C358" s="36"/>
      <c r="D358" s="36"/>
      <c r="E358" s="36"/>
      <c r="F358" s="36"/>
      <c r="G358" s="36"/>
      <c r="H358" s="37" t="s">
        <v>165</v>
      </c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5">
        <v>1</v>
      </c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>
        <v>3</v>
      </c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>
        <v>15000</v>
      </c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</row>
    <row r="359" spans="1:105" s="5" customFormat="1" ht="15" customHeight="1">
      <c r="A359" s="36" t="s">
        <v>118</v>
      </c>
      <c r="B359" s="36"/>
      <c r="C359" s="36"/>
      <c r="D359" s="36"/>
      <c r="E359" s="36"/>
      <c r="F359" s="36"/>
      <c r="G359" s="36"/>
      <c r="H359" s="37" t="s">
        <v>166</v>
      </c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5">
        <v>1</v>
      </c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>
        <v>1</v>
      </c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>
        <v>31929.79</v>
      </c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</row>
    <row r="360" spans="1:105" s="5" customFormat="1" ht="15" customHeight="1">
      <c r="A360" s="36" t="s">
        <v>140</v>
      </c>
      <c r="B360" s="36"/>
      <c r="C360" s="36"/>
      <c r="D360" s="36"/>
      <c r="E360" s="36"/>
      <c r="F360" s="36"/>
      <c r="G360" s="36"/>
      <c r="H360" s="37" t="s">
        <v>167</v>
      </c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5">
        <v>1</v>
      </c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>
        <v>1</v>
      </c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>
        <v>700570.58</v>
      </c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</row>
    <row r="361" spans="1:105" s="5" customFormat="1" ht="15" customHeight="1">
      <c r="A361" s="36" t="s">
        <v>141</v>
      </c>
      <c r="B361" s="36"/>
      <c r="C361" s="36"/>
      <c r="D361" s="36"/>
      <c r="E361" s="36"/>
      <c r="F361" s="36"/>
      <c r="G361" s="36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</row>
    <row r="362" spans="1:105" s="5" customFormat="1" ht="15" customHeight="1">
      <c r="A362" s="36" t="s">
        <v>142</v>
      </c>
      <c r="B362" s="36"/>
      <c r="C362" s="36"/>
      <c r="D362" s="36"/>
      <c r="E362" s="36"/>
      <c r="F362" s="36"/>
      <c r="G362" s="36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</row>
    <row r="363" spans="1:105" s="5" customFormat="1" ht="15" customHeight="1">
      <c r="A363" s="36" t="s">
        <v>143</v>
      </c>
      <c r="B363" s="36"/>
      <c r="C363" s="36"/>
      <c r="D363" s="36"/>
      <c r="E363" s="36"/>
      <c r="F363" s="36"/>
      <c r="G363" s="36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</row>
    <row r="364" spans="1:105" s="5" customFormat="1" ht="15" customHeight="1">
      <c r="A364" s="36" t="s">
        <v>144</v>
      </c>
      <c r="B364" s="36"/>
      <c r="C364" s="36"/>
      <c r="D364" s="36"/>
      <c r="E364" s="36"/>
      <c r="F364" s="36"/>
      <c r="G364" s="36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</row>
    <row r="365" spans="1:105" s="5" customFormat="1" ht="15" customHeight="1">
      <c r="A365" s="36" t="s">
        <v>145</v>
      </c>
      <c r="B365" s="36"/>
      <c r="C365" s="36"/>
      <c r="D365" s="36"/>
      <c r="E365" s="36"/>
      <c r="F365" s="36"/>
      <c r="G365" s="36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</row>
    <row r="366" spans="1:105" s="5" customFormat="1" ht="15" customHeight="1">
      <c r="A366" s="36" t="s">
        <v>146</v>
      </c>
      <c r="B366" s="36"/>
      <c r="C366" s="36"/>
      <c r="D366" s="36"/>
      <c r="E366" s="36"/>
      <c r="F366" s="36"/>
      <c r="G366" s="36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</row>
    <row r="367" spans="1:105" s="5" customFormat="1" ht="15" customHeight="1">
      <c r="A367" s="36" t="s">
        <v>147</v>
      </c>
      <c r="B367" s="36"/>
      <c r="C367" s="36"/>
      <c r="D367" s="36"/>
      <c r="E367" s="36"/>
      <c r="F367" s="36"/>
      <c r="G367" s="36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</row>
    <row r="368" spans="1:105" s="20" customFormat="1" ht="15" customHeight="1">
      <c r="A368" s="69"/>
      <c r="B368" s="69"/>
      <c r="C368" s="69"/>
      <c r="D368" s="69"/>
      <c r="E368" s="69"/>
      <c r="F368" s="69"/>
      <c r="G368" s="69"/>
      <c r="H368" s="72" t="s">
        <v>11</v>
      </c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3"/>
      <c r="BD368" s="68" t="s">
        <v>12</v>
      </c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 t="s">
        <v>12</v>
      </c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>
        <f>SUM(CJ355:DA367)</f>
        <v>906020.37</v>
      </c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</row>
    <row r="370" spans="1:105" s="6" customFormat="1" ht="14.25">
      <c r="A370" s="51" t="s">
        <v>150</v>
      </c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  <c r="CR370" s="51"/>
      <c r="CS370" s="51"/>
      <c r="CT370" s="51"/>
      <c r="CU370" s="51"/>
      <c r="CV370" s="51"/>
      <c r="CW370" s="51"/>
      <c r="CX370" s="51"/>
      <c r="CY370" s="51"/>
      <c r="CZ370" s="51"/>
      <c r="DA370" s="51"/>
    </row>
    <row r="371" ht="10.5" customHeight="1"/>
    <row r="372" spans="1:105" ht="30" customHeight="1">
      <c r="A372" s="26" t="s">
        <v>0</v>
      </c>
      <c r="B372" s="27"/>
      <c r="C372" s="27"/>
      <c r="D372" s="27"/>
      <c r="E372" s="27"/>
      <c r="F372" s="27"/>
      <c r="G372" s="28"/>
      <c r="H372" s="26" t="s">
        <v>20</v>
      </c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8"/>
      <c r="BT372" s="26" t="s">
        <v>80</v>
      </c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8"/>
      <c r="CJ372" s="26" t="s">
        <v>81</v>
      </c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8"/>
    </row>
    <row r="373" spans="1:105" s="1" customFormat="1" ht="12.75">
      <c r="A373" s="39">
        <v>1</v>
      </c>
      <c r="B373" s="39"/>
      <c r="C373" s="39"/>
      <c r="D373" s="39"/>
      <c r="E373" s="39"/>
      <c r="F373" s="39"/>
      <c r="G373" s="39"/>
      <c r="H373" s="39">
        <v>2</v>
      </c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>
        <v>3</v>
      </c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>
        <v>4</v>
      </c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</row>
    <row r="374" spans="1:105" s="25" customFormat="1" ht="15" customHeight="1">
      <c r="A374" s="77"/>
      <c r="B374" s="77"/>
      <c r="C374" s="77"/>
      <c r="D374" s="77"/>
      <c r="E374" s="77"/>
      <c r="F374" s="77"/>
      <c r="G374" s="77"/>
      <c r="H374" s="91" t="s">
        <v>88</v>
      </c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3"/>
      <c r="BT374" s="40" t="s">
        <v>12</v>
      </c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50">
        <f>CJ381+CJ387+CJ393+CJ399</f>
        <v>850616</v>
      </c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</row>
    <row r="375" spans="1:105" ht="12" customHeight="1">
      <c r="A375" s="78" t="s">
        <v>2</v>
      </c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79"/>
      <c r="BR375" s="79"/>
      <c r="BS375" s="79"/>
      <c r="BT375" s="79"/>
      <c r="BU375" s="79"/>
      <c r="BV375" s="79"/>
      <c r="BW375" s="79"/>
      <c r="BX375" s="79"/>
      <c r="BY375" s="79"/>
      <c r="BZ375" s="79"/>
      <c r="CA375" s="79"/>
      <c r="CB375" s="79"/>
      <c r="CC375" s="79"/>
      <c r="CD375" s="79"/>
      <c r="CE375" s="79"/>
      <c r="CF375" s="79"/>
      <c r="CG375" s="79"/>
      <c r="CH375" s="79"/>
      <c r="CI375" s="79"/>
      <c r="CJ375" s="79"/>
      <c r="CK375" s="79"/>
      <c r="CL375" s="79"/>
      <c r="CM375" s="79"/>
      <c r="CN375" s="79"/>
      <c r="CO375" s="79"/>
      <c r="CP375" s="79"/>
      <c r="CQ375" s="79"/>
      <c r="CR375" s="79"/>
      <c r="CS375" s="79"/>
      <c r="CT375" s="79"/>
      <c r="CU375" s="79"/>
      <c r="CV375" s="79"/>
      <c r="CW375" s="79"/>
      <c r="CX375" s="79"/>
      <c r="CY375" s="79"/>
      <c r="CZ375" s="79"/>
      <c r="DA375" s="80"/>
    </row>
    <row r="376" spans="1:105" ht="15" customHeight="1">
      <c r="A376" s="74" t="s">
        <v>100</v>
      </c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6"/>
    </row>
    <row r="377" spans="1:105" ht="15" customHeight="1">
      <c r="A377" s="82" t="s">
        <v>30</v>
      </c>
      <c r="B377" s="83"/>
      <c r="C377" s="83"/>
      <c r="D377" s="83"/>
      <c r="E377" s="83"/>
      <c r="F377" s="83"/>
      <c r="G377" s="84"/>
      <c r="H377" s="65" t="s">
        <v>179</v>
      </c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7"/>
      <c r="BT377" s="85">
        <v>1</v>
      </c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7"/>
      <c r="CJ377" s="85">
        <v>230616</v>
      </c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7"/>
    </row>
    <row r="378" spans="1:105" ht="15" customHeight="1">
      <c r="A378" s="82" t="s">
        <v>34</v>
      </c>
      <c r="B378" s="83"/>
      <c r="C378" s="83"/>
      <c r="D378" s="83"/>
      <c r="E378" s="83"/>
      <c r="F378" s="83"/>
      <c r="G378" s="84"/>
      <c r="H378" s="65" t="s">
        <v>168</v>
      </c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7"/>
      <c r="BT378" s="85">
        <v>1</v>
      </c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7"/>
      <c r="CJ378" s="85">
        <v>30000</v>
      </c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7"/>
    </row>
    <row r="379" spans="1:105" ht="15" customHeight="1">
      <c r="A379" s="82" t="s">
        <v>40</v>
      </c>
      <c r="B379" s="83"/>
      <c r="C379" s="83"/>
      <c r="D379" s="83"/>
      <c r="E379" s="83"/>
      <c r="F379" s="83"/>
      <c r="G379" s="84"/>
      <c r="H379" s="65" t="s">
        <v>169</v>
      </c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7"/>
      <c r="BT379" s="85">
        <v>1</v>
      </c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7"/>
      <c r="CJ379" s="85">
        <v>25000</v>
      </c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7"/>
    </row>
    <row r="380" spans="1:105" ht="15" customHeight="1">
      <c r="A380" s="82" t="s">
        <v>93</v>
      </c>
      <c r="B380" s="83"/>
      <c r="C380" s="83"/>
      <c r="D380" s="83"/>
      <c r="E380" s="83"/>
      <c r="F380" s="83"/>
      <c r="G380" s="84"/>
      <c r="H380" s="65" t="s">
        <v>170</v>
      </c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7"/>
      <c r="BT380" s="85">
        <v>1</v>
      </c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7"/>
      <c r="CJ380" s="85">
        <v>25000</v>
      </c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7"/>
    </row>
    <row r="381" spans="1:105" s="25" customFormat="1" ht="15" customHeight="1">
      <c r="A381" s="69"/>
      <c r="B381" s="69"/>
      <c r="C381" s="69"/>
      <c r="D381" s="69"/>
      <c r="E381" s="69"/>
      <c r="F381" s="69"/>
      <c r="G381" s="69"/>
      <c r="H381" s="88" t="s">
        <v>11</v>
      </c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90"/>
      <c r="BT381" s="68" t="s">
        <v>12</v>
      </c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>
        <f>SUM(CJ377:DA380)</f>
        <v>310616</v>
      </c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</row>
    <row r="382" spans="1:105" ht="15" customHeight="1">
      <c r="A382" s="74" t="s">
        <v>99</v>
      </c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  <c r="CF382" s="75"/>
      <c r="CG382" s="75"/>
      <c r="CH382" s="75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6"/>
    </row>
    <row r="383" spans="1:105" ht="15" customHeight="1">
      <c r="A383" s="82" t="s">
        <v>30</v>
      </c>
      <c r="B383" s="83"/>
      <c r="C383" s="83"/>
      <c r="D383" s="83"/>
      <c r="E383" s="83"/>
      <c r="F383" s="83"/>
      <c r="G383" s="84"/>
      <c r="H383" s="65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7"/>
      <c r="BT383" s="85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7"/>
      <c r="CJ383" s="85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7"/>
    </row>
    <row r="384" spans="1:105" ht="15" customHeight="1">
      <c r="A384" s="82" t="s">
        <v>34</v>
      </c>
      <c r="B384" s="83"/>
      <c r="C384" s="83"/>
      <c r="D384" s="83"/>
      <c r="E384" s="83"/>
      <c r="F384" s="83"/>
      <c r="G384" s="84"/>
      <c r="H384" s="65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7"/>
      <c r="BT384" s="85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7"/>
      <c r="CJ384" s="85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7"/>
    </row>
    <row r="385" spans="1:105" ht="15" customHeight="1">
      <c r="A385" s="82" t="s">
        <v>40</v>
      </c>
      <c r="B385" s="83"/>
      <c r="C385" s="83"/>
      <c r="D385" s="83"/>
      <c r="E385" s="83"/>
      <c r="F385" s="83"/>
      <c r="G385" s="84"/>
      <c r="H385" s="65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7"/>
      <c r="BT385" s="85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7"/>
      <c r="CJ385" s="85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7"/>
    </row>
    <row r="386" spans="1:105" ht="15" customHeight="1">
      <c r="A386" s="82" t="s">
        <v>93</v>
      </c>
      <c r="B386" s="83"/>
      <c r="C386" s="83"/>
      <c r="D386" s="83"/>
      <c r="E386" s="83"/>
      <c r="F386" s="83"/>
      <c r="G386" s="84"/>
      <c r="H386" s="65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7"/>
      <c r="BT386" s="85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7"/>
      <c r="CJ386" s="85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7"/>
    </row>
    <row r="387" spans="1:105" s="25" customFormat="1" ht="15" customHeight="1">
      <c r="A387" s="69"/>
      <c r="B387" s="69"/>
      <c r="C387" s="69"/>
      <c r="D387" s="69"/>
      <c r="E387" s="69"/>
      <c r="F387" s="69"/>
      <c r="G387" s="69"/>
      <c r="H387" s="88" t="s">
        <v>11</v>
      </c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90"/>
      <c r="BT387" s="68" t="s">
        <v>12</v>
      </c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>
        <f>SUM(CJ383:DA386)</f>
        <v>0</v>
      </c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</row>
    <row r="388" spans="1:105" ht="15" customHeight="1">
      <c r="A388" s="74" t="s">
        <v>103</v>
      </c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6"/>
    </row>
    <row r="389" spans="1:105" ht="15" customHeight="1">
      <c r="A389" s="82" t="s">
        <v>30</v>
      </c>
      <c r="B389" s="83"/>
      <c r="C389" s="83"/>
      <c r="D389" s="83"/>
      <c r="E389" s="83"/>
      <c r="F389" s="83"/>
      <c r="G389" s="84"/>
      <c r="H389" s="65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7"/>
      <c r="BT389" s="85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7"/>
      <c r="CJ389" s="85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7"/>
    </row>
    <row r="390" spans="1:105" ht="15" customHeight="1">
      <c r="A390" s="82" t="s">
        <v>34</v>
      </c>
      <c r="B390" s="83"/>
      <c r="C390" s="83"/>
      <c r="D390" s="83"/>
      <c r="E390" s="83"/>
      <c r="F390" s="83"/>
      <c r="G390" s="84"/>
      <c r="H390" s="65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7"/>
      <c r="BT390" s="85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7"/>
      <c r="CJ390" s="85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7"/>
    </row>
    <row r="391" spans="1:105" ht="15" customHeight="1">
      <c r="A391" s="82" t="s">
        <v>40</v>
      </c>
      <c r="B391" s="83"/>
      <c r="C391" s="83"/>
      <c r="D391" s="83"/>
      <c r="E391" s="83"/>
      <c r="F391" s="83"/>
      <c r="G391" s="84"/>
      <c r="H391" s="65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7"/>
      <c r="BT391" s="85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7"/>
      <c r="CJ391" s="85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7"/>
    </row>
    <row r="392" spans="1:105" ht="15" customHeight="1">
      <c r="A392" s="82" t="s">
        <v>93</v>
      </c>
      <c r="B392" s="83"/>
      <c r="C392" s="83"/>
      <c r="D392" s="83"/>
      <c r="E392" s="83"/>
      <c r="F392" s="83"/>
      <c r="G392" s="84"/>
      <c r="H392" s="65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7"/>
      <c r="BT392" s="85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7"/>
      <c r="CJ392" s="85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7"/>
    </row>
    <row r="393" spans="1:105" s="25" customFormat="1" ht="15" customHeight="1">
      <c r="A393" s="69"/>
      <c r="B393" s="69"/>
      <c r="C393" s="69"/>
      <c r="D393" s="69"/>
      <c r="E393" s="69"/>
      <c r="F393" s="69"/>
      <c r="G393" s="69"/>
      <c r="H393" s="88" t="s">
        <v>11</v>
      </c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90"/>
      <c r="BT393" s="68" t="s">
        <v>12</v>
      </c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>
        <f>SUM(CJ389:DA392)</f>
        <v>0</v>
      </c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</row>
    <row r="394" spans="1:105" ht="15" customHeight="1">
      <c r="A394" s="74" t="s">
        <v>104</v>
      </c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  <c r="CF394" s="75"/>
      <c r="CG394" s="75"/>
      <c r="CH394" s="75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6"/>
    </row>
    <row r="395" spans="1:105" ht="15" customHeight="1">
      <c r="A395" s="82" t="s">
        <v>30</v>
      </c>
      <c r="B395" s="83"/>
      <c r="C395" s="83"/>
      <c r="D395" s="83"/>
      <c r="E395" s="83"/>
      <c r="F395" s="83"/>
      <c r="G395" s="84"/>
      <c r="H395" s="65" t="s">
        <v>171</v>
      </c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7"/>
      <c r="BT395" s="85">
        <v>1</v>
      </c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7"/>
      <c r="CJ395" s="85">
        <v>324000</v>
      </c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7"/>
    </row>
    <row r="396" spans="1:105" ht="15" customHeight="1">
      <c r="A396" s="82" t="s">
        <v>34</v>
      </c>
      <c r="B396" s="83"/>
      <c r="C396" s="83"/>
      <c r="D396" s="83"/>
      <c r="E396" s="83"/>
      <c r="F396" s="83"/>
      <c r="G396" s="84"/>
      <c r="H396" s="65" t="s">
        <v>172</v>
      </c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7"/>
      <c r="BT396" s="85">
        <v>1</v>
      </c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7"/>
      <c r="CJ396" s="85">
        <v>25000</v>
      </c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7"/>
    </row>
    <row r="397" spans="1:105" ht="15" customHeight="1">
      <c r="A397" s="82" t="s">
        <v>40</v>
      </c>
      <c r="B397" s="83"/>
      <c r="C397" s="83"/>
      <c r="D397" s="83"/>
      <c r="E397" s="83"/>
      <c r="F397" s="83"/>
      <c r="G397" s="84"/>
      <c r="H397" s="65" t="s">
        <v>173</v>
      </c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7"/>
      <c r="BT397" s="85">
        <v>1</v>
      </c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7"/>
      <c r="CJ397" s="85">
        <v>92480</v>
      </c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7"/>
    </row>
    <row r="398" spans="1:105" ht="15" customHeight="1">
      <c r="A398" s="82" t="s">
        <v>93</v>
      </c>
      <c r="B398" s="83"/>
      <c r="C398" s="83"/>
      <c r="D398" s="83"/>
      <c r="E398" s="83"/>
      <c r="F398" s="83"/>
      <c r="G398" s="84"/>
      <c r="H398" s="65" t="s">
        <v>174</v>
      </c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7"/>
      <c r="BT398" s="85">
        <v>1</v>
      </c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7"/>
      <c r="CJ398" s="85">
        <v>98520</v>
      </c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7"/>
    </row>
    <row r="399" spans="1:105" s="25" customFormat="1" ht="15" customHeight="1">
      <c r="A399" s="69"/>
      <c r="B399" s="69"/>
      <c r="C399" s="69"/>
      <c r="D399" s="69"/>
      <c r="E399" s="69"/>
      <c r="F399" s="69"/>
      <c r="G399" s="69"/>
      <c r="H399" s="88" t="s">
        <v>11</v>
      </c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90"/>
      <c r="BT399" s="68" t="s">
        <v>12</v>
      </c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>
        <f>SUM(CJ395:DA398)</f>
        <v>540000</v>
      </c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</row>
    <row r="400" ht="7.5" customHeight="1"/>
    <row r="401" spans="1:105" s="6" customFormat="1" ht="17.25" customHeight="1">
      <c r="A401" s="81" t="s">
        <v>151</v>
      </c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</row>
    <row r="402" ht="6" customHeight="1"/>
    <row r="403" spans="1:105" s="3" customFormat="1" ht="30" customHeight="1">
      <c r="A403" s="26" t="s">
        <v>0</v>
      </c>
      <c r="B403" s="27"/>
      <c r="C403" s="27"/>
      <c r="D403" s="27"/>
      <c r="E403" s="27"/>
      <c r="F403" s="27"/>
      <c r="G403" s="28"/>
      <c r="H403" s="26" t="s">
        <v>20</v>
      </c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8"/>
      <c r="BD403" s="26" t="s">
        <v>72</v>
      </c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8"/>
      <c r="BT403" s="26" t="s">
        <v>82</v>
      </c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8"/>
      <c r="CJ403" s="26" t="s">
        <v>83</v>
      </c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8"/>
    </row>
    <row r="404" spans="1:105" s="4" customFormat="1" ht="12.75">
      <c r="A404" s="39"/>
      <c r="B404" s="39"/>
      <c r="C404" s="39"/>
      <c r="D404" s="39"/>
      <c r="E404" s="39"/>
      <c r="F404" s="39"/>
      <c r="G404" s="39"/>
      <c r="H404" s="39">
        <v>1</v>
      </c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>
        <v>2</v>
      </c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>
        <v>3</v>
      </c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>
        <v>4</v>
      </c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</row>
    <row r="405" spans="1:105" s="20" customFormat="1" ht="15" customHeight="1">
      <c r="A405" s="77"/>
      <c r="B405" s="77"/>
      <c r="C405" s="77"/>
      <c r="D405" s="77"/>
      <c r="E405" s="77"/>
      <c r="F405" s="77"/>
      <c r="G405" s="77"/>
      <c r="H405" s="63" t="s">
        <v>88</v>
      </c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4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 t="s">
        <v>12</v>
      </c>
      <c r="BU405" s="40"/>
      <c r="BV405" s="40"/>
      <c r="BW405" s="40"/>
      <c r="BX405" s="40"/>
      <c r="BY405" s="40"/>
      <c r="BZ405" s="40"/>
      <c r="CA405" s="40"/>
      <c r="CB405" s="40"/>
      <c r="CC405" s="40"/>
      <c r="CD405" s="40"/>
      <c r="CE405" s="40"/>
      <c r="CF405" s="40"/>
      <c r="CG405" s="40"/>
      <c r="CH405" s="40"/>
      <c r="CI405" s="40"/>
      <c r="CJ405" s="50">
        <f>CJ414+CJ422</f>
        <v>100000</v>
      </c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</row>
    <row r="406" spans="1:105" s="5" customFormat="1" ht="12" customHeight="1">
      <c r="A406" s="78" t="s">
        <v>2</v>
      </c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  <c r="BY406" s="79"/>
      <c r="BZ406" s="79"/>
      <c r="CA406" s="79"/>
      <c r="CB406" s="79"/>
      <c r="CC406" s="79"/>
      <c r="CD406" s="79"/>
      <c r="CE406" s="79"/>
      <c r="CF406" s="79"/>
      <c r="CG406" s="79"/>
      <c r="CH406" s="79"/>
      <c r="CI406" s="79"/>
      <c r="CJ406" s="79"/>
      <c r="CK406" s="79"/>
      <c r="CL406" s="79"/>
      <c r="CM406" s="79"/>
      <c r="CN406" s="79"/>
      <c r="CO406" s="79"/>
      <c r="CP406" s="79"/>
      <c r="CQ406" s="79"/>
      <c r="CR406" s="79"/>
      <c r="CS406" s="79"/>
      <c r="CT406" s="79"/>
      <c r="CU406" s="79"/>
      <c r="CV406" s="79"/>
      <c r="CW406" s="79"/>
      <c r="CX406" s="79"/>
      <c r="CY406" s="79"/>
      <c r="CZ406" s="79"/>
      <c r="DA406" s="80"/>
    </row>
    <row r="407" spans="1:105" s="5" customFormat="1" ht="15" customHeight="1">
      <c r="A407" s="74" t="s">
        <v>152</v>
      </c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  <c r="CE407" s="75"/>
      <c r="CF407" s="75"/>
      <c r="CG407" s="75"/>
      <c r="CH407" s="75"/>
      <c r="CI407" s="75"/>
      <c r="CJ407" s="75"/>
      <c r="CK407" s="75"/>
      <c r="CL407" s="75"/>
      <c r="CM407" s="75"/>
      <c r="CN407" s="75"/>
      <c r="CO407" s="75"/>
      <c r="CP407" s="75"/>
      <c r="CQ407" s="75"/>
      <c r="CR407" s="75"/>
      <c r="CS407" s="75"/>
      <c r="CT407" s="75"/>
      <c r="CU407" s="75"/>
      <c r="CV407" s="75"/>
      <c r="CW407" s="75"/>
      <c r="CX407" s="75"/>
      <c r="CY407" s="75"/>
      <c r="CZ407" s="75"/>
      <c r="DA407" s="76"/>
    </row>
    <row r="408" spans="1:105" s="5" customFormat="1" ht="15" customHeight="1">
      <c r="A408" s="36" t="s">
        <v>30</v>
      </c>
      <c r="B408" s="36"/>
      <c r="C408" s="36"/>
      <c r="D408" s="36"/>
      <c r="E408" s="36"/>
      <c r="F408" s="36"/>
      <c r="G408" s="36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35"/>
      <c r="CE408" s="35"/>
      <c r="CF408" s="35"/>
      <c r="CG408" s="35"/>
      <c r="CH408" s="35"/>
      <c r="CI408" s="35"/>
      <c r="CJ408" s="35"/>
      <c r="CK408" s="35"/>
      <c r="CL408" s="35"/>
      <c r="CM408" s="35"/>
      <c r="CN408" s="35"/>
      <c r="CO408" s="35"/>
      <c r="CP408" s="35"/>
      <c r="CQ408" s="35"/>
      <c r="CR408" s="35"/>
      <c r="CS408" s="35"/>
      <c r="CT408" s="35"/>
      <c r="CU408" s="35"/>
      <c r="CV408" s="35"/>
      <c r="CW408" s="35"/>
      <c r="CX408" s="35"/>
      <c r="CY408" s="35"/>
      <c r="CZ408" s="35"/>
      <c r="DA408" s="35"/>
    </row>
    <row r="409" spans="1:105" s="5" customFormat="1" ht="15" customHeight="1">
      <c r="A409" s="36" t="s">
        <v>34</v>
      </c>
      <c r="B409" s="36"/>
      <c r="C409" s="36"/>
      <c r="D409" s="36"/>
      <c r="E409" s="36"/>
      <c r="F409" s="36"/>
      <c r="G409" s="36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35"/>
      <c r="CE409" s="35"/>
      <c r="CF409" s="35"/>
      <c r="CG409" s="35"/>
      <c r="CH409" s="35"/>
      <c r="CI409" s="35"/>
      <c r="CJ409" s="35"/>
      <c r="CK409" s="35"/>
      <c r="CL409" s="35"/>
      <c r="CM409" s="35"/>
      <c r="CN409" s="35"/>
      <c r="CO409" s="35"/>
      <c r="CP409" s="35"/>
      <c r="CQ409" s="35"/>
      <c r="CR409" s="35"/>
      <c r="CS409" s="35"/>
      <c r="CT409" s="35"/>
      <c r="CU409" s="35"/>
      <c r="CV409" s="35"/>
      <c r="CW409" s="35"/>
      <c r="CX409" s="35"/>
      <c r="CY409" s="35"/>
      <c r="CZ409" s="35"/>
      <c r="DA409" s="35"/>
    </row>
    <row r="410" spans="1:105" s="5" customFormat="1" ht="15" customHeight="1">
      <c r="A410" s="36" t="s">
        <v>40</v>
      </c>
      <c r="B410" s="36"/>
      <c r="C410" s="36"/>
      <c r="D410" s="36"/>
      <c r="E410" s="36"/>
      <c r="F410" s="36"/>
      <c r="G410" s="36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35"/>
      <c r="CE410" s="35"/>
      <c r="CF410" s="35"/>
      <c r="CG410" s="35"/>
      <c r="CH410" s="35"/>
      <c r="CI410" s="35"/>
      <c r="CJ410" s="35"/>
      <c r="CK410" s="35"/>
      <c r="CL410" s="35"/>
      <c r="CM410" s="35"/>
      <c r="CN410" s="35"/>
      <c r="CO410" s="35"/>
      <c r="CP410" s="35"/>
      <c r="CQ410" s="35"/>
      <c r="CR410" s="35"/>
      <c r="CS410" s="35"/>
      <c r="CT410" s="35"/>
      <c r="CU410" s="35"/>
      <c r="CV410" s="35"/>
      <c r="CW410" s="35"/>
      <c r="CX410" s="35"/>
      <c r="CY410" s="35"/>
      <c r="CZ410" s="35"/>
      <c r="DA410" s="35"/>
    </row>
    <row r="411" spans="1:105" s="5" customFormat="1" ht="15" customHeight="1">
      <c r="A411" s="36" t="s">
        <v>93</v>
      </c>
      <c r="B411" s="36"/>
      <c r="C411" s="36"/>
      <c r="D411" s="36"/>
      <c r="E411" s="36"/>
      <c r="F411" s="36"/>
      <c r="G411" s="36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35"/>
      <c r="CE411" s="35"/>
      <c r="CF411" s="35"/>
      <c r="CG411" s="35"/>
      <c r="CH411" s="35"/>
      <c r="CI411" s="35"/>
      <c r="CJ411" s="35"/>
      <c r="CK411" s="35"/>
      <c r="CL411" s="35"/>
      <c r="CM411" s="35"/>
      <c r="CN411" s="35"/>
      <c r="CO411" s="35"/>
      <c r="CP411" s="35"/>
      <c r="CQ411" s="35"/>
      <c r="CR411" s="35"/>
      <c r="CS411" s="35"/>
      <c r="CT411" s="35"/>
      <c r="CU411" s="35"/>
      <c r="CV411" s="35"/>
      <c r="CW411" s="35"/>
      <c r="CX411" s="35"/>
      <c r="CY411" s="35"/>
      <c r="CZ411" s="35"/>
      <c r="DA411" s="35"/>
    </row>
    <row r="412" spans="1:105" s="5" customFormat="1" ht="15" customHeight="1">
      <c r="A412" s="36" t="s">
        <v>118</v>
      </c>
      <c r="B412" s="36"/>
      <c r="C412" s="36"/>
      <c r="D412" s="36"/>
      <c r="E412" s="36"/>
      <c r="F412" s="36"/>
      <c r="G412" s="36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  <c r="DA412" s="35"/>
    </row>
    <row r="413" spans="1:105" s="5" customFormat="1" ht="15" customHeight="1">
      <c r="A413" s="36" t="s">
        <v>140</v>
      </c>
      <c r="B413" s="36"/>
      <c r="C413" s="36"/>
      <c r="D413" s="36"/>
      <c r="E413" s="36"/>
      <c r="F413" s="36"/>
      <c r="G413" s="36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</row>
    <row r="414" spans="1:105" s="20" customFormat="1" ht="15" customHeight="1">
      <c r="A414" s="69"/>
      <c r="B414" s="69"/>
      <c r="C414" s="69"/>
      <c r="D414" s="69"/>
      <c r="E414" s="69"/>
      <c r="F414" s="69"/>
      <c r="G414" s="69"/>
      <c r="H414" s="72" t="s">
        <v>11</v>
      </c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3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 t="s">
        <v>12</v>
      </c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>
        <f>SUM(CJ408:DA413)</f>
        <v>0</v>
      </c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  <c r="CZ414" s="68"/>
      <c r="DA414" s="68"/>
    </row>
    <row r="415" spans="1:105" s="5" customFormat="1" ht="15" customHeight="1">
      <c r="A415" s="74" t="s">
        <v>110</v>
      </c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  <c r="CF415" s="75"/>
      <c r="CG415" s="75"/>
      <c r="CH415" s="75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6"/>
    </row>
    <row r="416" spans="1:105" s="5" customFormat="1" ht="15" customHeight="1">
      <c r="A416" s="36" t="s">
        <v>30</v>
      </c>
      <c r="B416" s="36"/>
      <c r="C416" s="36"/>
      <c r="D416" s="36"/>
      <c r="E416" s="36"/>
      <c r="F416" s="36"/>
      <c r="G416" s="36"/>
      <c r="H416" s="37" t="s">
        <v>175</v>
      </c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5">
        <v>1</v>
      </c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>
        <v>5000</v>
      </c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>
        <v>50000</v>
      </c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</row>
    <row r="417" spans="1:105" s="5" customFormat="1" ht="15" customHeight="1">
      <c r="A417" s="36" t="s">
        <v>34</v>
      </c>
      <c r="B417" s="36"/>
      <c r="C417" s="36"/>
      <c r="D417" s="36"/>
      <c r="E417" s="36"/>
      <c r="F417" s="36"/>
      <c r="G417" s="36"/>
      <c r="H417" s="37" t="s">
        <v>176</v>
      </c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5">
        <v>1</v>
      </c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>
        <v>5000</v>
      </c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>
        <v>50000</v>
      </c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  <c r="DA417" s="35"/>
    </row>
    <row r="418" spans="1:105" s="5" customFormat="1" ht="15" customHeight="1">
      <c r="A418" s="36" t="s">
        <v>40</v>
      </c>
      <c r="B418" s="36"/>
      <c r="C418" s="36"/>
      <c r="D418" s="36"/>
      <c r="E418" s="36"/>
      <c r="F418" s="36"/>
      <c r="G418" s="36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  <c r="DA418" s="35"/>
    </row>
    <row r="419" spans="1:105" s="5" customFormat="1" ht="15" customHeight="1">
      <c r="A419" s="36" t="s">
        <v>93</v>
      </c>
      <c r="B419" s="36"/>
      <c r="C419" s="36"/>
      <c r="D419" s="36"/>
      <c r="E419" s="36"/>
      <c r="F419" s="36"/>
      <c r="G419" s="36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35"/>
      <c r="CE419" s="35"/>
      <c r="CF419" s="35"/>
      <c r="CG419" s="35"/>
      <c r="CH419" s="35"/>
      <c r="CI419" s="35"/>
      <c r="CJ419" s="35"/>
      <c r="CK419" s="35"/>
      <c r="CL419" s="35"/>
      <c r="CM419" s="35"/>
      <c r="CN419" s="35"/>
      <c r="CO419" s="35"/>
      <c r="CP419" s="35"/>
      <c r="CQ419" s="35"/>
      <c r="CR419" s="35"/>
      <c r="CS419" s="35"/>
      <c r="CT419" s="35"/>
      <c r="CU419" s="35"/>
      <c r="CV419" s="35"/>
      <c r="CW419" s="35"/>
      <c r="CX419" s="35"/>
      <c r="CY419" s="35"/>
      <c r="CZ419" s="35"/>
      <c r="DA419" s="35"/>
    </row>
    <row r="420" spans="1:105" s="5" customFormat="1" ht="15" customHeight="1">
      <c r="A420" s="36" t="s">
        <v>118</v>
      </c>
      <c r="B420" s="36"/>
      <c r="C420" s="36"/>
      <c r="D420" s="36"/>
      <c r="E420" s="36"/>
      <c r="F420" s="36"/>
      <c r="G420" s="36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  <c r="DA420" s="35"/>
    </row>
    <row r="421" spans="1:105" s="5" customFormat="1" ht="15" customHeight="1">
      <c r="A421" s="36" t="s">
        <v>140</v>
      </c>
      <c r="B421" s="36"/>
      <c r="C421" s="36"/>
      <c r="D421" s="36"/>
      <c r="E421" s="36"/>
      <c r="F421" s="36"/>
      <c r="G421" s="36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</row>
    <row r="422" spans="1:105" s="20" customFormat="1" ht="15" customHeight="1">
      <c r="A422" s="69"/>
      <c r="B422" s="69"/>
      <c r="C422" s="69"/>
      <c r="D422" s="69"/>
      <c r="E422" s="69"/>
      <c r="F422" s="69"/>
      <c r="G422" s="69"/>
      <c r="H422" s="72" t="s">
        <v>11</v>
      </c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3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 t="s">
        <v>12</v>
      </c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>
        <f>SUM(CJ416:DA421)</f>
        <v>100000</v>
      </c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68"/>
      <c r="CZ422" s="68"/>
      <c r="DA422" s="68"/>
    </row>
    <row r="423" ht="6.75" customHeight="1"/>
    <row r="424" ht="5.25" customHeight="1"/>
    <row r="425" spans="1:105" s="6" customFormat="1" ht="15.75" customHeight="1">
      <c r="A425" s="81" t="s">
        <v>153</v>
      </c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</row>
    <row r="426" ht="6.75" customHeight="1"/>
    <row r="427" spans="1:105" s="3" customFormat="1" ht="30" customHeight="1">
      <c r="A427" s="26" t="s">
        <v>0</v>
      </c>
      <c r="B427" s="27"/>
      <c r="C427" s="27"/>
      <c r="D427" s="27"/>
      <c r="E427" s="27"/>
      <c r="F427" s="27"/>
      <c r="G427" s="28"/>
      <c r="H427" s="26" t="s">
        <v>20</v>
      </c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8"/>
      <c r="BD427" s="26" t="s">
        <v>72</v>
      </c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8"/>
      <c r="BT427" s="26" t="s">
        <v>82</v>
      </c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8"/>
      <c r="CJ427" s="26" t="s">
        <v>83</v>
      </c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8"/>
    </row>
    <row r="428" spans="1:105" s="4" customFormat="1" ht="12.75">
      <c r="A428" s="39"/>
      <c r="B428" s="39"/>
      <c r="C428" s="39"/>
      <c r="D428" s="39"/>
      <c r="E428" s="39"/>
      <c r="F428" s="39"/>
      <c r="G428" s="39"/>
      <c r="H428" s="39">
        <v>1</v>
      </c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>
        <v>2</v>
      </c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>
        <v>3</v>
      </c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>
        <v>4</v>
      </c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</row>
    <row r="429" spans="1:105" s="20" customFormat="1" ht="15" customHeight="1">
      <c r="A429" s="77"/>
      <c r="B429" s="77"/>
      <c r="C429" s="77"/>
      <c r="D429" s="77"/>
      <c r="E429" s="77"/>
      <c r="F429" s="77"/>
      <c r="G429" s="77"/>
      <c r="H429" s="63" t="s">
        <v>88</v>
      </c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4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 t="s">
        <v>12</v>
      </c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40"/>
      <c r="CH429" s="40"/>
      <c r="CI429" s="40"/>
      <c r="CJ429" s="50">
        <f>CJ438+CJ446+CJ454+CJ462</f>
        <v>393350</v>
      </c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</row>
    <row r="430" spans="1:105" s="5" customFormat="1" ht="12" customHeight="1">
      <c r="A430" s="78" t="s">
        <v>2</v>
      </c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79"/>
      <c r="AY430" s="79"/>
      <c r="AZ430" s="79"/>
      <c r="BA430" s="79"/>
      <c r="BB430" s="79"/>
      <c r="BC430" s="79"/>
      <c r="BD430" s="79"/>
      <c r="BE430" s="79"/>
      <c r="BF430" s="79"/>
      <c r="BG430" s="79"/>
      <c r="BH430" s="79"/>
      <c r="BI430" s="79"/>
      <c r="BJ430" s="79"/>
      <c r="BK430" s="79"/>
      <c r="BL430" s="79"/>
      <c r="BM430" s="79"/>
      <c r="BN430" s="79"/>
      <c r="BO430" s="79"/>
      <c r="BP430" s="79"/>
      <c r="BQ430" s="79"/>
      <c r="BR430" s="79"/>
      <c r="BS430" s="79"/>
      <c r="BT430" s="79"/>
      <c r="BU430" s="79"/>
      <c r="BV430" s="79"/>
      <c r="BW430" s="79"/>
      <c r="BX430" s="79"/>
      <c r="BY430" s="79"/>
      <c r="BZ430" s="79"/>
      <c r="CA430" s="79"/>
      <c r="CB430" s="79"/>
      <c r="CC430" s="79"/>
      <c r="CD430" s="79"/>
      <c r="CE430" s="79"/>
      <c r="CF430" s="79"/>
      <c r="CG430" s="79"/>
      <c r="CH430" s="79"/>
      <c r="CI430" s="79"/>
      <c r="CJ430" s="79"/>
      <c r="CK430" s="79"/>
      <c r="CL430" s="79"/>
      <c r="CM430" s="79"/>
      <c r="CN430" s="79"/>
      <c r="CO430" s="79"/>
      <c r="CP430" s="79"/>
      <c r="CQ430" s="79"/>
      <c r="CR430" s="79"/>
      <c r="CS430" s="79"/>
      <c r="CT430" s="79"/>
      <c r="CU430" s="79"/>
      <c r="CV430" s="79"/>
      <c r="CW430" s="79"/>
      <c r="CX430" s="79"/>
      <c r="CY430" s="79"/>
      <c r="CZ430" s="79"/>
      <c r="DA430" s="80"/>
    </row>
    <row r="431" spans="1:105" s="5" customFormat="1" ht="15" customHeight="1">
      <c r="A431" s="74" t="s">
        <v>100</v>
      </c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6"/>
    </row>
    <row r="432" spans="1:105" s="5" customFormat="1" ht="15" customHeight="1">
      <c r="A432" s="36" t="s">
        <v>30</v>
      </c>
      <c r="B432" s="36"/>
      <c r="C432" s="36"/>
      <c r="D432" s="36"/>
      <c r="E432" s="36"/>
      <c r="F432" s="36"/>
      <c r="G432" s="36"/>
      <c r="H432" s="37" t="s">
        <v>177</v>
      </c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5">
        <v>1</v>
      </c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>
        <v>500</v>
      </c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>
        <v>171000</v>
      </c>
      <c r="CK432" s="35"/>
      <c r="CL432" s="35"/>
      <c r="CM432" s="35"/>
      <c r="CN432" s="35"/>
      <c r="CO432" s="35"/>
      <c r="CP432" s="35"/>
      <c r="CQ432" s="35"/>
      <c r="CR432" s="35"/>
      <c r="CS432" s="35"/>
      <c r="CT432" s="35"/>
      <c r="CU432" s="35"/>
      <c r="CV432" s="35"/>
      <c r="CW432" s="35"/>
      <c r="CX432" s="35"/>
      <c r="CY432" s="35"/>
      <c r="CZ432" s="35"/>
      <c r="DA432" s="35"/>
    </row>
    <row r="433" spans="1:105" s="5" customFormat="1" ht="15" customHeight="1">
      <c r="A433" s="36" t="s">
        <v>34</v>
      </c>
      <c r="B433" s="36"/>
      <c r="C433" s="36"/>
      <c r="D433" s="36"/>
      <c r="E433" s="36"/>
      <c r="F433" s="36"/>
      <c r="G433" s="36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</row>
    <row r="434" spans="1:105" s="5" customFormat="1" ht="15" customHeight="1">
      <c r="A434" s="36" t="s">
        <v>40</v>
      </c>
      <c r="B434" s="36"/>
      <c r="C434" s="36"/>
      <c r="D434" s="36"/>
      <c r="E434" s="36"/>
      <c r="F434" s="36"/>
      <c r="G434" s="36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</row>
    <row r="435" spans="1:105" s="5" customFormat="1" ht="15" customHeight="1">
      <c r="A435" s="36" t="s">
        <v>93</v>
      </c>
      <c r="B435" s="36"/>
      <c r="C435" s="36"/>
      <c r="D435" s="36"/>
      <c r="E435" s="36"/>
      <c r="F435" s="36"/>
      <c r="G435" s="36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</row>
    <row r="436" spans="1:105" s="5" customFormat="1" ht="15" customHeight="1">
      <c r="A436" s="36" t="s">
        <v>118</v>
      </c>
      <c r="B436" s="36"/>
      <c r="C436" s="36"/>
      <c r="D436" s="36"/>
      <c r="E436" s="36"/>
      <c r="F436" s="36"/>
      <c r="G436" s="36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</row>
    <row r="437" spans="1:105" s="5" customFormat="1" ht="15" customHeight="1">
      <c r="A437" s="36" t="s">
        <v>140</v>
      </c>
      <c r="B437" s="36"/>
      <c r="C437" s="36"/>
      <c r="D437" s="36"/>
      <c r="E437" s="36"/>
      <c r="F437" s="36"/>
      <c r="G437" s="36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  <c r="CM437" s="35"/>
      <c r="CN437" s="35"/>
      <c r="CO437" s="35"/>
      <c r="CP437" s="35"/>
      <c r="CQ437" s="35"/>
      <c r="CR437" s="35"/>
      <c r="CS437" s="35"/>
      <c r="CT437" s="35"/>
      <c r="CU437" s="35"/>
      <c r="CV437" s="35"/>
      <c r="CW437" s="35"/>
      <c r="CX437" s="35"/>
      <c r="CY437" s="35"/>
      <c r="CZ437" s="35"/>
      <c r="DA437" s="35"/>
    </row>
    <row r="438" spans="1:105" s="20" customFormat="1" ht="15" customHeight="1">
      <c r="A438" s="69"/>
      <c r="B438" s="69"/>
      <c r="C438" s="69"/>
      <c r="D438" s="69"/>
      <c r="E438" s="69"/>
      <c r="F438" s="69"/>
      <c r="G438" s="69"/>
      <c r="H438" s="72" t="s">
        <v>11</v>
      </c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3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 t="s">
        <v>12</v>
      </c>
      <c r="BU438" s="68"/>
      <c r="BV438" s="68"/>
      <c r="BW438" s="68"/>
      <c r="BX438" s="68"/>
      <c r="BY438" s="68"/>
      <c r="BZ438" s="68"/>
      <c r="CA438" s="68"/>
      <c r="CB438" s="68"/>
      <c r="CC438" s="68"/>
      <c r="CD438" s="68"/>
      <c r="CE438" s="68"/>
      <c r="CF438" s="68"/>
      <c r="CG438" s="68"/>
      <c r="CH438" s="68"/>
      <c r="CI438" s="68"/>
      <c r="CJ438" s="68">
        <f>SUM(CJ432:DA437)</f>
        <v>171000</v>
      </c>
      <c r="CK438" s="68"/>
      <c r="CL438" s="68"/>
      <c r="CM438" s="68"/>
      <c r="CN438" s="68"/>
      <c r="CO438" s="68"/>
      <c r="CP438" s="68"/>
      <c r="CQ438" s="68"/>
      <c r="CR438" s="68"/>
      <c r="CS438" s="68"/>
      <c r="CT438" s="68"/>
      <c r="CU438" s="68"/>
      <c r="CV438" s="68"/>
      <c r="CW438" s="68"/>
      <c r="CX438" s="68"/>
      <c r="CY438" s="68"/>
      <c r="CZ438" s="68"/>
      <c r="DA438" s="68"/>
    </row>
    <row r="439" spans="1:105" s="5" customFormat="1" ht="15" customHeight="1">
      <c r="A439" s="74" t="s">
        <v>99</v>
      </c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6"/>
    </row>
    <row r="440" spans="1:105" s="5" customFormat="1" ht="15" customHeight="1">
      <c r="A440" s="36" t="s">
        <v>30</v>
      </c>
      <c r="B440" s="36"/>
      <c r="C440" s="36"/>
      <c r="D440" s="36"/>
      <c r="E440" s="36"/>
      <c r="F440" s="36"/>
      <c r="G440" s="36"/>
      <c r="H440" s="37" t="s">
        <v>178</v>
      </c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5">
        <v>1</v>
      </c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>
        <v>200</v>
      </c>
      <c r="BU440" s="35"/>
      <c r="BV440" s="35"/>
      <c r="BW440" s="35"/>
      <c r="BX440" s="35"/>
      <c r="BY440" s="35"/>
      <c r="BZ440" s="35"/>
      <c r="CA440" s="35"/>
      <c r="CB440" s="35"/>
      <c r="CC440" s="35"/>
      <c r="CD440" s="35"/>
      <c r="CE440" s="35"/>
      <c r="CF440" s="35"/>
      <c r="CG440" s="35"/>
      <c r="CH440" s="35"/>
      <c r="CI440" s="35"/>
      <c r="CJ440" s="35">
        <v>62350</v>
      </c>
      <c r="CK440" s="35"/>
      <c r="CL440" s="35"/>
      <c r="CM440" s="35"/>
      <c r="CN440" s="35"/>
      <c r="CO440" s="35"/>
      <c r="CP440" s="35"/>
      <c r="CQ440" s="35"/>
      <c r="CR440" s="35"/>
      <c r="CS440" s="35"/>
      <c r="CT440" s="35"/>
      <c r="CU440" s="35"/>
      <c r="CV440" s="35"/>
      <c r="CW440" s="35"/>
      <c r="CX440" s="35"/>
      <c r="CY440" s="35"/>
      <c r="CZ440" s="35"/>
      <c r="DA440" s="35"/>
    </row>
    <row r="441" spans="1:105" s="5" customFormat="1" ht="15" customHeight="1">
      <c r="A441" s="36" t="s">
        <v>34</v>
      </c>
      <c r="B441" s="36"/>
      <c r="C441" s="36"/>
      <c r="D441" s="36"/>
      <c r="E441" s="36"/>
      <c r="F441" s="36"/>
      <c r="G441" s="36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35"/>
      <c r="CE441" s="35"/>
      <c r="CF441" s="35"/>
      <c r="CG441" s="35"/>
      <c r="CH441" s="35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  <c r="DA441" s="35"/>
    </row>
    <row r="442" spans="1:105" s="5" customFormat="1" ht="15" customHeight="1">
      <c r="A442" s="36" t="s">
        <v>40</v>
      </c>
      <c r="B442" s="36"/>
      <c r="C442" s="36"/>
      <c r="D442" s="36"/>
      <c r="E442" s="36"/>
      <c r="F442" s="36"/>
      <c r="G442" s="36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35"/>
      <c r="CE442" s="35"/>
      <c r="CF442" s="35"/>
      <c r="CG442" s="35"/>
      <c r="CH442" s="35"/>
      <c r="CI442" s="35"/>
      <c r="CJ442" s="35"/>
      <c r="CK442" s="35"/>
      <c r="CL442" s="35"/>
      <c r="CM442" s="35"/>
      <c r="CN442" s="35"/>
      <c r="CO442" s="35"/>
      <c r="CP442" s="35"/>
      <c r="CQ442" s="35"/>
      <c r="CR442" s="35"/>
      <c r="CS442" s="35"/>
      <c r="CT442" s="35"/>
      <c r="CU442" s="35"/>
      <c r="CV442" s="35"/>
      <c r="CW442" s="35"/>
      <c r="CX442" s="35"/>
      <c r="CY442" s="35"/>
      <c r="CZ442" s="35"/>
      <c r="DA442" s="35"/>
    </row>
    <row r="443" spans="1:105" s="5" customFormat="1" ht="15" customHeight="1">
      <c r="A443" s="36" t="s">
        <v>93</v>
      </c>
      <c r="B443" s="36"/>
      <c r="C443" s="36"/>
      <c r="D443" s="36"/>
      <c r="E443" s="36"/>
      <c r="F443" s="36"/>
      <c r="G443" s="36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35"/>
      <c r="CE443" s="35"/>
      <c r="CF443" s="35"/>
      <c r="CG443" s="35"/>
      <c r="CH443" s="35"/>
      <c r="CI443" s="35"/>
      <c r="CJ443" s="35"/>
      <c r="CK443" s="35"/>
      <c r="CL443" s="35"/>
      <c r="CM443" s="35"/>
      <c r="CN443" s="35"/>
      <c r="CO443" s="35"/>
      <c r="CP443" s="35"/>
      <c r="CQ443" s="35"/>
      <c r="CR443" s="35"/>
      <c r="CS443" s="35"/>
      <c r="CT443" s="35"/>
      <c r="CU443" s="35"/>
      <c r="CV443" s="35"/>
      <c r="CW443" s="35"/>
      <c r="CX443" s="35"/>
      <c r="CY443" s="35"/>
      <c r="CZ443" s="35"/>
      <c r="DA443" s="35"/>
    </row>
    <row r="444" spans="1:105" s="5" customFormat="1" ht="15" customHeight="1">
      <c r="A444" s="36" t="s">
        <v>118</v>
      </c>
      <c r="B444" s="36"/>
      <c r="C444" s="36"/>
      <c r="D444" s="36"/>
      <c r="E444" s="36"/>
      <c r="F444" s="36"/>
      <c r="G444" s="36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35"/>
      <c r="CE444" s="35"/>
      <c r="CF444" s="35"/>
      <c r="CG444" s="35"/>
      <c r="CH444" s="35"/>
      <c r="CI444" s="35"/>
      <c r="CJ444" s="35"/>
      <c r="CK444" s="35"/>
      <c r="CL444" s="35"/>
      <c r="CM444" s="35"/>
      <c r="CN444" s="35"/>
      <c r="CO444" s="35"/>
      <c r="CP444" s="35"/>
      <c r="CQ444" s="35"/>
      <c r="CR444" s="35"/>
      <c r="CS444" s="35"/>
      <c r="CT444" s="35"/>
      <c r="CU444" s="35"/>
      <c r="CV444" s="35"/>
      <c r="CW444" s="35"/>
      <c r="CX444" s="35"/>
      <c r="CY444" s="35"/>
      <c r="CZ444" s="35"/>
      <c r="DA444" s="35"/>
    </row>
    <row r="445" spans="1:105" s="5" customFormat="1" ht="15" customHeight="1">
      <c r="A445" s="36" t="s">
        <v>140</v>
      </c>
      <c r="B445" s="36"/>
      <c r="C445" s="36"/>
      <c r="D445" s="36"/>
      <c r="E445" s="36"/>
      <c r="F445" s="36"/>
      <c r="G445" s="36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  <c r="CE445" s="35"/>
      <c r="CF445" s="35"/>
      <c r="CG445" s="35"/>
      <c r="CH445" s="35"/>
      <c r="CI445" s="35"/>
      <c r="CJ445" s="35"/>
      <c r="CK445" s="35"/>
      <c r="CL445" s="35"/>
      <c r="CM445" s="35"/>
      <c r="CN445" s="35"/>
      <c r="CO445" s="35"/>
      <c r="CP445" s="35"/>
      <c r="CQ445" s="35"/>
      <c r="CR445" s="35"/>
      <c r="CS445" s="35"/>
      <c r="CT445" s="35"/>
      <c r="CU445" s="35"/>
      <c r="CV445" s="35"/>
      <c r="CW445" s="35"/>
      <c r="CX445" s="35"/>
      <c r="CY445" s="35"/>
      <c r="CZ445" s="35"/>
      <c r="DA445" s="35"/>
    </row>
    <row r="446" spans="1:105" s="20" customFormat="1" ht="15" customHeight="1">
      <c r="A446" s="69"/>
      <c r="B446" s="69"/>
      <c r="C446" s="69"/>
      <c r="D446" s="69"/>
      <c r="E446" s="69"/>
      <c r="F446" s="69"/>
      <c r="G446" s="69"/>
      <c r="H446" s="72" t="s">
        <v>11</v>
      </c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3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 t="s">
        <v>12</v>
      </c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>
        <f>SUM(CJ440:DA445)</f>
        <v>62350</v>
      </c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</row>
    <row r="447" spans="1:105" s="5" customFormat="1" ht="15" customHeight="1">
      <c r="A447" s="74" t="s">
        <v>103</v>
      </c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  <c r="CF447" s="75"/>
      <c r="CG447" s="75"/>
      <c r="CH447" s="75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  <c r="CZ447" s="75"/>
      <c r="DA447" s="76"/>
    </row>
    <row r="448" spans="1:105" s="5" customFormat="1" ht="15" customHeight="1">
      <c r="A448" s="36" t="s">
        <v>30</v>
      </c>
      <c r="B448" s="36"/>
      <c r="C448" s="36"/>
      <c r="D448" s="36"/>
      <c r="E448" s="36"/>
      <c r="F448" s="36"/>
      <c r="G448" s="36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  <c r="CM448" s="35"/>
      <c r="CN448" s="35"/>
      <c r="CO448" s="35"/>
      <c r="CP448" s="35"/>
      <c r="CQ448" s="35"/>
      <c r="CR448" s="35"/>
      <c r="CS448" s="35"/>
      <c r="CT448" s="35"/>
      <c r="CU448" s="35"/>
      <c r="CV448" s="35"/>
      <c r="CW448" s="35"/>
      <c r="CX448" s="35"/>
      <c r="CY448" s="35"/>
      <c r="CZ448" s="35"/>
      <c r="DA448" s="35"/>
    </row>
    <row r="449" spans="1:105" s="5" customFormat="1" ht="15" customHeight="1">
      <c r="A449" s="36" t="s">
        <v>34</v>
      </c>
      <c r="B449" s="36"/>
      <c r="C449" s="36"/>
      <c r="D449" s="36"/>
      <c r="E449" s="36"/>
      <c r="F449" s="36"/>
      <c r="G449" s="36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  <c r="CM449" s="35"/>
      <c r="CN449" s="35"/>
      <c r="CO449" s="35"/>
      <c r="CP449" s="35"/>
      <c r="CQ449" s="35"/>
      <c r="CR449" s="35"/>
      <c r="CS449" s="35"/>
      <c r="CT449" s="35"/>
      <c r="CU449" s="35"/>
      <c r="CV449" s="35"/>
      <c r="CW449" s="35"/>
      <c r="CX449" s="35"/>
      <c r="CY449" s="35"/>
      <c r="CZ449" s="35"/>
      <c r="DA449" s="35"/>
    </row>
    <row r="450" spans="1:105" s="5" customFormat="1" ht="15" customHeight="1">
      <c r="A450" s="36" t="s">
        <v>40</v>
      </c>
      <c r="B450" s="36"/>
      <c r="C450" s="36"/>
      <c r="D450" s="36"/>
      <c r="E450" s="36"/>
      <c r="F450" s="36"/>
      <c r="G450" s="36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  <c r="CM450" s="35"/>
      <c r="CN450" s="35"/>
      <c r="CO450" s="35"/>
      <c r="CP450" s="35"/>
      <c r="CQ450" s="35"/>
      <c r="CR450" s="35"/>
      <c r="CS450" s="35"/>
      <c r="CT450" s="35"/>
      <c r="CU450" s="35"/>
      <c r="CV450" s="35"/>
      <c r="CW450" s="35"/>
      <c r="CX450" s="35"/>
      <c r="CY450" s="35"/>
      <c r="CZ450" s="35"/>
      <c r="DA450" s="35"/>
    </row>
    <row r="451" spans="1:105" s="5" customFormat="1" ht="15" customHeight="1">
      <c r="A451" s="36" t="s">
        <v>93</v>
      </c>
      <c r="B451" s="36"/>
      <c r="C451" s="36"/>
      <c r="D451" s="36"/>
      <c r="E451" s="36"/>
      <c r="F451" s="36"/>
      <c r="G451" s="36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  <c r="DA451" s="35"/>
    </row>
    <row r="452" spans="1:105" s="5" customFormat="1" ht="15" customHeight="1">
      <c r="A452" s="36" t="s">
        <v>118</v>
      </c>
      <c r="B452" s="36"/>
      <c r="C452" s="36"/>
      <c r="D452" s="36"/>
      <c r="E452" s="36"/>
      <c r="F452" s="36"/>
      <c r="G452" s="36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35"/>
      <c r="CE452" s="35"/>
      <c r="CF452" s="35"/>
      <c r="CG452" s="35"/>
      <c r="CH452" s="35"/>
      <c r="CI452" s="35"/>
      <c r="CJ452" s="35"/>
      <c r="CK452" s="35"/>
      <c r="CL452" s="35"/>
      <c r="CM452" s="35"/>
      <c r="CN452" s="35"/>
      <c r="CO452" s="35"/>
      <c r="CP452" s="35"/>
      <c r="CQ452" s="35"/>
      <c r="CR452" s="35"/>
      <c r="CS452" s="35"/>
      <c r="CT452" s="35"/>
      <c r="CU452" s="35"/>
      <c r="CV452" s="35"/>
      <c r="CW452" s="35"/>
      <c r="CX452" s="35"/>
      <c r="CY452" s="35"/>
      <c r="CZ452" s="35"/>
      <c r="DA452" s="35"/>
    </row>
    <row r="453" spans="1:105" s="5" customFormat="1" ht="15" customHeight="1">
      <c r="A453" s="36" t="s">
        <v>140</v>
      </c>
      <c r="B453" s="36"/>
      <c r="C453" s="36"/>
      <c r="D453" s="36"/>
      <c r="E453" s="36"/>
      <c r="F453" s="36"/>
      <c r="G453" s="36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  <c r="CL453" s="35"/>
      <c r="CM453" s="35"/>
      <c r="CN453" s="35"/>
      <c r="CO453" s="35"/>
      <c r="CP453" s="35"/>
      <c r="CQ453" s="35"/>
      <c r="CR453" s="35"/>
      <c r="CS453" s="35"/>
      <c r="CT453" s="35"/>
      <c r="CU453" s="35"/>
      <c r="CV453" s="35"/>
      <c r="CW453" s="35"/>
      <c r="CX453" s="35"/>
      <c r="CY453" s="35"/>
      <c r="CZ453" s="35"/>
      <c r="DA453" s="35"/>
    </row>
    <row r="454" spans="1:105" s="20" customFormat="1" ht="15" customHeight="1">
      <c r="A454" s="69"/>
      <c r="B454" s="69"/>
      <c r="C454" s="69"/>
      <c r="D454" s="69"/>
      <c r="E454" s="69"/>
      <c r="F454" s="69"/>
      <c r="G454" s="69"/>
      <c r="H454" s="72" t="s">
        <v>11</v>
      </c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3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 t="s">
        <v>12</v>
      </c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>
        <f>SUM(CJ448:DA453)</f>
        <v>0</v>
      </c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  <c r="CZ454" s="68"/>
      <c r="DA454" s="68"/>
    </row>
    <row r="455" spans="1:105" s="5" customFormat="1" ht="15" customHeight="1">
      <c r="A455" s="74" t="s">
        <v>104</v>
      </c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  <c r="CF455" s="75"/>
      <c r="CG455" s="75"/>
      <c r="CH455" s="75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  <c r="CZ455" s="75"/>
      <c r="DA455" s="76"/>
    </row>
    <row r="456" spans="1:105" s="5" customFormat="1" ht="15" customHeight="1">
      <c r="A456" s="36" t="s">
        <v>30</v>
      </c>
      <c r="B456" s="36"/>
      <c r="C456" s="36"/>
      <c r="D456" s="36"/>
      <c r="E456" s="36"/>
      <c r="F456" s="36"/>
      <c r="G456" s="36"/>
      <c r="H456" s="37" t="s">
        <v>177</v>
      </c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5">
        <v>1</v>
      </c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>
        <v>200</v>
      </c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>
        <v>160000</v>
      </c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</row>
    <row r="457" spans="1:105" s="5" customFormat="1" ht="15" customHeight="1">
      <c r="A457" s="36" t="s">
        <v>34</v>
      </c>
      <c r="B457" s="36"/>
      <c r="C457" s="36"/>
      <c r="D457" s="36"/>
      <c r="E457" s="36"/>
      <c r="F457" s="36"/>
      <c r="G457" s="36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35"/>
      <c r="CE457" s="35"/>
      <c r="CF457" s="35"/>
      <c r="CG457" s="35"/>
      <c r="CH457" s="35"/>
      <c r="CI457" s="35"/>
      <c r="CJ457" s="35"/>
      <c r="CK457" s="35"/>
      <c r="CL457" s="35"/>
      <c r="CM457" s="35"/>
      <c r="CN457" s="35"/>
      <c r="CO457" s="35"/>
      <c r="CP457" s="35"/>
      <c r="CQ457" s="35"/>
      <c r="CR457" s="35"/>
      <c r="CS457" s="35"/>
      <c r="CT457" s="35"/>
      <c r="CU457" s="35"/>
      <c r="CV457" s="35"/>
      <c r="CW457" s="35"/>
      <c r="CX457" s="35"/>
      <c r="CY457" s="35"/>
      <c r="CZ457" s="35"/>
      <c r="DA457" s="35"/>
    </row>
    <row r="458" spans="1:105" s="5" customFormat="1" ht="15" customHeight="1">
      <c r="A458" s="36" t="s">
        <v>40</v>
      </c>
      <c r="B458" s="36"/>
      <c r="C458" s="36"/>
      <c r="D458" s="36"/>
      <c r="E458" s="36"/>
      <c r="F458" s="36"/>
      <c r="G458" s="36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  <c r="CL458" s="35"/>
      <c r="CM458" s="35"/>
      <c r="CN458" s="35"/>
      <c r="CO458" s="35"/>
      <c r="CP458" s="35"/>
      <c r="CQ458" s="35"/>
      <c r="CR458" s="35"/>
      <c r="CS458" s="35"/>
      <c r="CT458" s="35"/>
      <c r="CU458" s="35"/>
      <c r="CV458" s="35"/>
      <c r="CW458" s="35"/>
      <c r="CX458" s="35"/>
      <c r="CY458" s="35"/>
      <c r="CZ458" s="35"/>
      <c r="DA458" s="35"/>
    </row>
    <row r="459" spans="1:105" s="5" customFormat="1" ht="15" customHeight="1">
      <c r="A459" s="36" t="s">
        <v>93</v>
      </c>
      <c r="B459" s="36"/>
      <c r="C459" s="36"/>
      <c r="D459" s="36"/>
      <c r="E459" s="36"/>
      <c r="F459" s="36"/>
      <c r="G459" s="36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  <c r="CL459" s="35"/>
      <c r="CM459" s="35"/>
      <c r="CN459" s="35"/>
      <c r="CO459" s="35"/>
      <c r="CP459" s="35"/>
      <c r="CQ459" s="35"/>
      <c r="CR459" s="35"/>
      <c r="CS459" s="35"/>
      <c r="CT459" s="35"/>
      <c r="CU459" s="35"/>
      <c r="CV459" s="35"/>
      <c r="CW459" s="35"/>
      <c r="CX459" s="35"/>
      <c r="CY459" s="35"/>
      <c r="CZ459" s="35"/>
      <c r="DA459" s="35"/>
    </row>
    <row r="460" spans="1:105" s="5" customFormat="1" ht="15" customHeight="1">
      <c r="A460" s="36" t="s">
        <v>118</v>
      </c>
      <c r="B460" s="36"/>
      <c r="C460" s="36"/>
      <c r="D460" s="36"/>
      <c r="E460" s="36"/>
      <c r="F460" s="36"/>
      <c r="G460" s="36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  <c r="CL460" s="35"/>
      <c r="CM460" s="35"/>
      <c r="CN460" s="35"/>
      <c r="CO460" s="35"/>
      <c r="CP460" s="35"/>
      <c r="CQ460" s="35"/>
      <c r="CR460" s="35"/>
      <c r="CS460" s="35"/>
      <c r="CT460" s="35"/>
      <c r="CU460" s="35"/>
      <c r="CV460" s="35"/>
      <c r="CW460" s="35"/>
      <c r="CX460" s="35"/>
      <c r="CY460" s="35"/>
      <c r="CZ460" s="35"/>
      <c r="DA460" s="35"/>
    </row>
    <row r="461" spans="1:105" s="5" customFormat="1" ht="15" customHeight="1">
      <c r="A461" s="36" t="s">
        <v>140</v>
      </c>
      <c r="B461" s="36"/>
      <c r="C461" s="36"/>
      <c r="D461" s="36"/>
      <c r="E461" s="36"/>
      <c r="F461" s="36"/>
      <c r="G461" s="36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  <c r="CL461" s="35"/>
      <c r="CM461" s="35"/>
      <c r="CN461" s="35"/>
      <c r="CO461" s="35"/>
      <c r="CP461" s="35"/>
      <c r="CQ461" s="35"/>
      <c r="CR461" s="35"/>
      <c r="CS461" s="35"/>
      <c r="CT461" s="35"/>
      <c r="CU461" s="35"/>
      <c r="CV461" s="35"/>
      <c r="CW461" s="35"/>
      <c r="CX461" s="35"/>
      <c r="CY461" s="35"/>
      <c r="CZ461" s="35"/>
      <c r="DA461" s="35"/>
    </row>
    <row r="462" spans="1:105" s="20" customFormat="1" ht="15" customHeight="1">
      <c r="A462" s="69"/>
      <c r="B462" s="69"/>
      <c r="C462" s="69"/>
      <c r="D462" s="69"/>
      <c r="E462" s="69"/>
      <c r="F462" s="69"/>
      <c r="G462" s="69"/>
      <c r="H462" s="72" t="s">
        <v>11</v>
      </c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3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 t="s">
        <v>12</v>
      </c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>
        <f>SUM(CJ456:DA461)</f>
        <v>160000</v>
      </c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  <c r="CZ462" s="68"/>
      <c r="DA462" s="68"/>
    </row>
  </sheetData>
  <sheetProtection/>
  <mergeCells count="1689">
    <mergeCell ref="A272:G272"/>
    <mergeCell ref="H272:BC272"/>
    <mergeCell ref="BD272:BS272"/>
    <mergeCell ref="BT272:CI272"/>
    <mergeCell ref="CJ272:DA272"/>
    <mergeCell ref="DF61:EC61"/>
    <mergeCell ref="DD75:DT75"/>
    <mergeCell ref="DD91:DS91"/>
    <mergeCell ref="A270:G270"/>
    <mergeCell ref="H270:BC270"/>
    <mergeCell ref="BD270:BS270"/>
    <mergeCell ref="BT270:CI270"/>
    <mergeCell ref="CJ270:DA270"/>
    <mergeCell ref="A271:G271"/>
    <mergeCell ref="H271:BC271"/>
    <mergeCell ref="BD271:BS271"/>
    <mergeCell ref="BT271:CI271"/>
    <mergeCell ref="CJ271:DA271"/>
    <mergeCell ref="A268:G268"/>
    <mergeCell ref="H268:BC268"/>
    <mergeCell ref="BD268:BS268"/>
    <mergeCell ref="BT268:CI268"/>
    <mergeCell ref="CJ268:DA268"/>
    <mergeCell ref="A269:G269"/>
    <mergeCell ref="H269:BC269"/>
    <mergeCell ref="BD269:BS269"/>
    <mergeCell ref="BT269:CI269"/>
    <mergeCell ref="CJ269:DA269"/>
    <mergeCell ref="A266:DA266"/>
    <mergeCell ref="A267:G267"/>
    <mergeCell ref="H267:BC267"/>
    <mergeCell ref="BD267:BS267"/>
    <mergeCell ref="BT267:CI267"/>
    <mergeCell ref="CJ267:DA267"/>
    <mergeCell ref="A264:G264"/>
    <mergeCell ref="H264:BC264"/>
    <mergeCell ref="BD264:BS264"/>
    <mergeCell ref="BT264:CI264"/>
    <mergeCell ref="CJ264:DA264"/>
    <mergeCell ref="A265:G265"/>
    <mergeCell ref="H265:BC265"/>
    <mergeCell ref="BD265:BS265"/>
    <mergeCell ref="BT265:CI265"/>
    <mergeCell ref="CJ265:DA265"/>
    <mergeCell ref="A262:G262"/>
    <mergeCell ref="H262:BC262"/>
    <mergeCell ref="BD262:BS262"/>
    <mergeCell ref="BT262:CI262"/>
    <mergeCell ref="CJ262:DA262"/>
    <mergeCell ref="A263:G263"/>
    <mergeCell ref="H263:BC263"/>
    <mergeCell ref="BD263:BS263"/>
    <mergeCell ref="BT263:CI263"/>
    <mergeCell ref="CJ263:DA263"/>
    <mergeCell ref="A260:G260"/>
    <mergeCell ref="H260:BC260"/>
    <mergeCell ref="BD260:BS260"/>
    <mergeCell ref="BT260:CI260"/>
    <mergeCell ref="CJ260:DA260"/>
    <mergeCell ref="A261:G261"/>
    <mergeCell ref="H261:BC261"/>
    <mergeCell ref="BD261:BS261"/>
    <mergeCell ref="BT261:CI261"/>
    <mergeCell ref="CJ261:DA261"/>
    <mergeCell ref="A258:G258"/>
    <mergeCell ref="H258:BC258"/>
    <mergeCell ref="BD258:BS258"/>
    <mergeCell ref="BT258:CI258"/>
    <mergeCell ref="CJ258:DA258"/>
    <mergeCell ref="A259:DA259"/>
    <mergeCell ref="A249:G249"/>
    <mergeCell ref="H249:BC249"/>
    <mergeCell ref="BD249:BS249"/>
    <mergeCell ref="BT249:CI249"/>
    <mergeCell ref="CJ249:DA249"/>
    <mergeCell ref="A257:G257"/>
    <mergeCell ref="H257:BC257"/>
    <mergeCell ref="BD257:BS257"/>
    <mergeCell ref="BT257:CI257"/>
    <mergeCell ref="CJ257:DA257"/>
    <mergeCell ref="A247:G247"/>
    <mergeCell ref="H247:BC247"/>
    <mergeCell ref="BD247:BS247"/>
    <mergeCell ref="BT247:CI247"/>
    <mergeCell ref="CJ247:DA247"/>
    <mergeCell ref="A248:G248"/>
    <mergeCell ref="H248:BC248"/>
    <mergeCell ref="BD248:BS248"/>
    <mergeCell ref="BT248:CI248"/>
    <mergeCell ref="CJ248:DA248"/>
    <mergeCell ref="A244:DA244"/>
    <mergeCell ref="A245:DA245"/>
    <mergeCell ref="A253:G253"/>
    <mergeCell ref="H253:BC253"/>
    <mergeCell ref="BD253:BS253"/>
    <mergeCell ref="BT253:CI253"/>
    <mergeCell ref="CJ253:DA253"/>
    <mergeCell ref="A246:G246"/>
    <mergeCell ref="H246:BC246"/>
    <mergeCell ref="BD246:BS246"/>
    <mergeCell ref="A243:G243"/>
    <mergeCell ref="H243:BC243"/>
    <mergeCell ref="BD243:BS243"/>
    <mergeCell ref="BT243:CI243"/>
    <mergeCell ref="CJ243:DA243"/>
    <mergeCell ref="A254:G254"/>
    <mergeCell ref="H254:BC254"/>
    <mergeCell ref="BD254:BS254"/>
    <mergeCell ref="BT254:CI254"/>
    <mergeCell ref="CJ254:DA254"/>
    <mergeCell ref="A237:G237"/>
    <mergeCell ref="H237:AO237"/>
    <mergeCell ref="AP237:BE237"/>
    <mergeCell ref="BF237:BU237"/>
    <mergeCell ref="BV237:CK237"/>
    <mergeCell ref="CL237:DA237"/>
    <mergeCell ref="A236:G236"/>
    <mergeCell ref="H236:AO236"/>
    <mergeCell ref="AP236:BE236"/>
    <mergeCell ref="BF236:BU236"/>
    <mergeCell ref="BV236:CK236"/>
    <mergeCell ref="CL236:DA236"/>
    <mergeCell ref="A234:DA234"/>
    <mergeCell ref="A235:G235"/>
    <mergeCell ref="H235:AO235"/>
    <mergeCell ref="AP235:BE235"/>
    <mergeCell ref="BF235:BU235"/>
    <mergeCell ref="BV235:CK235"/>
    <mergeCell ref="CL235:DA235"/>
    <mergeCell ref="A233:G233"/>
    <mergeCell ref="H233:AO233"/>
    <mergeCell ref="AP233:BE233"/>
    <mergeCell ref="BF233:BU233"/>
    <mergeCell ref="BV233:CK233"/>
    <mergeCell ref="CL233:DA233"/>
    <mergeCell ref="A232:G232"/>
    <mergeCell ref="H232:AO232"/>
    <mergeCell ref="AP232:BE232"/>
    <mergeCell ref="BF232:BU232"/>
    <mergeCell ref="BV232:CK232"/>
    <mergeCell ref="CL232:DA232"/>
    <mergeCell ref="A230:DA230"/>
    <mergeCell ref="A231:G231"/>
    <mergeCell ref="H231:AO231"/>
    <mergeCell ref="AP231:BE231"/>
    <mergeCell ref="BF231:BU231"/>
    <mergeCell ref="BV231:CK231"/>
    <mergeCell ref="CL231:DA231"/>
    <mergeCell ref="A229:G229"/>
    <mergeCell ref="H229:AO229"/>
    <mergeCell ref="AP229:BE229"/>
    <mergeCell ref="BF229:BU229"/>
    <mergeCell ref="BV229:CK229"/>
    <mergeCell ref="CL229:DA229"/>
    <mergeCell ref="BF227:BU227"/>
    <mergeCell ref="BV227:CK227"/>
    <mergeCell ref="CL227:DA227"/>
    <mergeCell ref="A228:G228"/>
    <mergeCell ref="H228:AO228"/>
    <mergeCell ref="AP228:BE228"/>
    <mergeCell ref="BF228:BU228"/>
    <mergeCell ref="BV228:CK228"/>
    <mergeCell ref="CL228:DA228"/>
    <mergeCell ref="A177:DA177"/>
    <mergeCell ref="A159:DA159"/>
    <mergeCell ref="A142:DA142"/>
    <mergeCell ref="A222:DA222"/>
    <mergeCell ref="A255:G255"/>
    <mergeCell ref="H255:BC255"/>
    <mergeCell ref="BD255:BS255"/>
    <mergeCell ref="BT255:CI255"/>
    <mergeCell ref="CJ255:DA255"/>
    <mergeCell ref="A226:DA226"/>
    <mergeCell ref="A256:G256"/>
    <mergeCell ref="H256:BC256"/>
    <mergeCell ref="BD256:BS256"/>
    <mergeCell ref="BT256:CI256"/>
    <mergeCell ref="CJ256:DA256"/>
    <mergeCell ref="H251:BC251"/>
    <mergeCell ref="BD251:BS251"/>
    <mergeCell ref="BT251:CI251"/>
    <mergeCell ref="A251:G251"/>
    <mergeCell ref="A252:DA252"/>
    <mergeCell ref="A166:G166"/>
    <mergeCell ref="H166:BC166"/>
    <mergeCell ref="BD166:BS166"/>
    <mergeCell ref="BT166:CD166"/>
    <mergeCell ref="CE166:DA166"/>
    <mergeCell ref="A220:G220"/>
    <mergeCell ref="H220:AO220"/>
    <mergeCell ref="AP220:BE220"/>
    <mergeCell ref="BF220:BU220"/>
    <mergeCell ref="BV220:CK220"/>
    <mergeCell ref="A184:G184"/>
    <mergeCell ref="H184:BC184"/>
    <mergeCell ref="BD184:BS184"/>
    <mergeCell ref="BT184:CD184"/>
    <mergeCell ref="CE184:DA184"/>
    <mergeCell ref="A185:G185"/>
    <mergeCell ref="H185:BC185"/>
    <mergeCell ref="BD185:BS185"/>
    <mergeCell ref="BT185:CD185"/>
    <mergeCell ref="CE185:DA185"/>
    <mergeCell ref="A182:DA182"/>
    <mergeCell ref="A183:G183"/>
    <mergeCell ref="H183:BC183"/>
    <mergeCell ref="BD183:BS183"/>
    <mergeCell ref="BT183:CD183"/>
    <mergeCell ref="CE183:DA183"/>
    <mergeCell ref="A180:G180"/>
    <mergeCell ref="H180:BC180"/>
    <mergeCell ref="BD180:BS180"/>
    <mergeCell ref="BT180:CD180"/>
    <mergeCell ref="CE180:DA180"/>
    <mergeCell ref="A181:G181"/>
    <mergeCell ref="H181:BC181"/>
    <mergeCell ref="BD181:BS181"/>
    <mergeCell ref="BT181:CD181"/>
    <mergeCell ref="CE181:DA181"/>
    <mergeCell ref="A178:DA178"/>
    <mergeCell ref="A179:G179"/>
    <mergeCell ref="H179:BC179"/>
    <mergeCell ref="BD179:BS179"/>
    <mergeCell ref="BT179:CD179"/>
    <mergeCell ref="CE179:DA179"/>
    <mergeCell ref="A175:G175"/>
    <mergeCell ref="H175:BC175"/>
    <mergeCell ref="BD175:BS175"/>
    <mergeCell ref="BT175:CD175"/>
    <mergeCell ref="CE175:DA175"/>
    <mergeCell ref="A176:G176"/>
    <mergeCell ref="H176:BC176"/>
    <mergeCell ref="BD176:BS176"/>
    <mergeCell ref="BT176:CD176"/>
    <mergeCell ref="CE176:DA176"/>
    <mergeCell ref="A170:DA170"/>
    <mergeCell ref="A172:AO172"/>
    <mergeCell ref="AP172:DA172"/>
    <mergeCell ref="A174:G174"/>
    <mergeCell ref="H174:BC174"/>
    <mergeCell ref="BD174:BS174"/>
    <mergeCell ref="BT174:CD174"/>
    <mergeCell ref="CE174:DA174"/>
    <mergeCell ref="A167:G167"/>
    <mergeCell ref="H167:BC167"/>
    <mergeCell ref="BD167:BS167"/>
    <mergeCell ref="BT167:CD167"/>
    <mergeCell ref="CE167:DA167"/>
    <mergeCell ref="A168:G168"/>
    <mergeCell ref="H168:BC168"/>
    <mergeCell ref="BD168:BS168"/>
    <mergeCell ref="BT168:CD168"/>
    <mergeCell ref="CE168:DA168"/>
    <mergeCell ref="A164:DA164"/>
    <mergeCell ref="A165:G165"/>
    <mergeCell ref="H165:BC165"/>
    <mergeCell ref="BD165:BS165"/>
    <mergeCell ref="BT165:CD165"/>
    <mergeCell ref="CE165:DA165"/>
    <mergeCell ref="A162:G162"/>
    <mergeCell ref="H162:BC162"/>
    <mergeCell ref="BD162:BS162"/>
    <mergeCell ref="BT162:CD162"/>
    <mergeCell ref="CE162:DA162"/>
    <mergeCell ref="A163:G163"/>
    <mergeCell ref="H163:BC163"/>
    <mergeCell ref="BD163:BS163"/>
    <mergeCell ref="BT163:CD163"/>
    <mergeCell ref="CE163:DA163"/>
    <mergeCell ref="A160:DA160"/>
    <mergeCell ref="A161:G161"/>
    <mergeCell ref="H161:BC161"/>
    <mergeCell ref="BD161:BS161"/>
    <mergeCell ref="BT161:CD161"/>
    <mergeCell ref="CE161:DA161"/>
    <mergeCell ref="A157:G157"/>
    <mergeCell ref="H157:BC157"/>
    <mergeCell ref="BD157:BS157"/>
    <mergeCell ref="BT157:CD157"/>
    <mergeCell ref="CE157:DA157"/>
    <mergeCell ref="A158:G158"/>
    <mergeCell ref="H158:BC158"/>
    <mergeCell ref="BD158:BS158"/>
    <mergeCell ref="BT158:CD158"/>
    <mergeCell ref="CE158:DA158"/>
    <mergeCell ref="BD149:BS149"/>
    <mergeCell ref="BT149:CD149"/>
    <mergeCell ref="CE149:DA149"/>
    <mergeCell ref="A150:G150"/>
    <mergeCell ref="H150:BC150"/>
    <mergeCell ref="BD150:BS150"/>
    <mergeCell ref="BT150:CD150"/>
    <mergeCell ref="CE150:DA150"/>
    <mergeCell ref="A156:G156"/>
    <mergeCell ref="H156:BC156"/>
    <mergeCell ref="BD156:BS156"/>
    <mergeCell ref="BT156:CD156"/>
    <mergeCell ref="CE156:DA156"/>
    <mergeCell ref="A147:DA147"/>
    <mergeCell ref="A148:G148"/>
    <mergeCell ref="H148:BC148"/>
    <mergeCell ref="BD148:BS148"/>
    <mergeCell ref="BT148:CD148"/>
    <mergeCell ref="CE140:DA140"/>
    <mergeCell ref="A137:AO137"/>
    <mergeCell ref="AP137:DA137"/>
    <mergeCell ref="A139:G139"/>
    <mergeCell ref="A152:DA152"/>
    <mergeCell ref="A154:AO154"/>
    <mergeCell ref="AP154:DA154"/>
    <mergeCell ref="CE148:DA148"/>
    <mergeCell ref="A149:G149"/>
    <mergeCell ref="H149:BC149"/>
    <mergeCell ref="A117:F117"/>
    <mergeCell ref="G117:BV117"/>
    <mergeCell ref="BW117:CL117"/>
    <mergeCell ref="CM117:DA117"/>
    <mergeCell ref="A135:DA135"/>
    <mergeCell ref="A141:G141"/>
    <mergeCell ref="H141:BC141"/>
    <mergeCell ref="BD141:BS141"/>
    <mergeCell ref="BT141:CD141"/>
    <mergeCell ref="CE141:DA141"/>
    <mergeCell ref="A115:F115"/>
    <mergeCell ref="H115:BV115"/>
    <mergeCell ref="BW115:CL115"/>
    <mergeCell ref="CM115:DA115"/>
    <mergeCell ref="A116:F116"/>
    <mergeCell ref="H116:BV116"/>
    <mergeCell ref="BW116:CL116"/>
    <mergeCell ref="CM116:DA116"/>
    <mergeCell ref="A113:F113"/>
    <mergeCell ref="H113:BV113"/>
    <mergeCell ref="BW113:CL113"/>
    <mergeCell ref="CM113:DA113"/>
    <mergeCell ref="A114:F114"/>
    <mergeCell ref="H114:BV114"/>
    <mergeCell ref="BW114:CL114"/>
    <mergeCell ref="CM114:DA114"/>
    <mergeCell ref="A110:F111"/>
    <mergeCell ref="H110:BV110"/>
    <mergeCell ref="BW110:CL111"/>
    <mergeCell ref="CM110:DA111"/>
    <mergeCell ref="H111:BV111"/>
    <mergeCell ref="A112:F112"/>
    <mergeCell ref="H112:BV112"/>
    <mergeCell ref="BW112:CL112"/>
    <mergeCell ref="CM112:DA112"/>
    <mergeCell ref="A108:F108"/>
    <mergeCell ref="H108:BV108"/>
    <mergeCell ref="BW108:CL108"/>
    <mergeCell ref="CM108:DA108"/>
    <mergeCell ref="A109:F109"/>
    <mergeCell ref="H109:BV109"/>
    <mergeCell ref="BW109:CL109"/>
    <mergeCell ref="CM109:DA109"/>
    <mergeCell ref="A105:F106"/>
    <mergeCell ref="H105:BV105"/>
    <mergeCell ref="BW105:CL106"/>
    <mergeCell ref="CM105:DA106"/>
    <mergeCell ref="H106:BV106"/>
    <mergeCell ref="A107:F107"/>
    <mergeCell ref="H107:BV107"/>
    <mergeCell ref="BW107:CL107"/>
    <mergeCell ref="CM107:DA107"/>
    <mergeCell ref="A102:F102"/>
    <mergeCell ref="G102:BV102"/>
    <mergeCell ref="BW102:CL102"/>
    <mergeCell ref="CM102:DA102"/>
    <mergeCell ref="A103:DA103"/>
    <mergeCell ref="A104:F104"/>
    <mergeCell ref="H104:BV104"/>
    <mergeCell ref="BW104:CL104"/>
    <mergeCell ref="CM104:DA104"/>
    <mergeCell ref="A100:F100"/>
    <mergeCell ref="H100:BV100"/>
    <mergeCell ref="BW100:CL100"/>
    <mergeCell ref="CM100:DA100"/>
    <mergeCell ref="A101:F101"/>
    <mergeCell ref="H101:BV101"/>
    <mergeCell ref="BW101:CL101"/>
    <mergeCell ref="CM101:DA101"/>
    <mergeCell ref="A98:F98"/>
    <mergeCell ref="H98:BV98"/>
    <mergeCell ref="BW98:CL98"/>
    <mergeCell ref="CM98:DA98"/>
    <mergeCell ref="A99:F99"/>
    <mergeCell ref="H99:BV99"/>
    <mergeCell ref="BW99:CL99"/>
    <mergeCell ref="CM99:DA99"/>
    <mergeCell ref="A95:F96"/>
    <mergeCell ref="H95:BV95"/>
    <mergeCell ref="BW95:CL96"/>
    <mergeCell ref="CM95:DA96"/>
    <mergeCell ref="H96:BV96"/>
    <mergeCell ref="A97:F97"/>
    <mergeCell ref="H97:BV97"/>
    <mergeCell ref="BW97:CL97"/>
    <mergeCell ref="CM97:DA97"/>
    <mergeCell ref="A93:F93"/>
    <mergeCell ref="H93:BV93"/>
    <mergeCell ref="BW93:CL93"/>
    <mergeCell ref="CM93:DA93"/>
    <mergeCell ref="A94:F94"/>
    <mergeCell ref="H94:BV94"/>
    <mergeCell ref="BW94:CL94"/>
    <mergeCell ref="CM94:DA94"/>
    <mergeCell ref="A90:F91"/>
    <mergeCell ref="H90:BV90"/>
    <mergeCell ref="BW90:CL91"/>
    <mergeCell ref="CM90:DA91"/>
    <mergeCell ref="H91:BV91"/>
    <mergeCell ref="A92:F92"/>
    <mergeCell ref="H92:BV92"/>
    <mergeCell ref="BW92:CL92"/>
    <mergeCell ref="CM92:DA92"/>
    <mergeCell ref="A87:F87"/>
    <mergeCell ref="G87:BV87"/>
    <mergeCell ref="BW87:CL87"/>
    <mergeCell ref="CM87:DA87"/>
    <mergeCell ref="A88:DA88"/>
    <mergeCell ref="A89:F89"/>
    <mergeCell ref="H89:BV89"/>
    <mergeCell ref="BW89:CL89"/>
    <mergeCell ref="CM89:DA89"/>
    <mergeCell ref="A85:F85"/>
    <mergeCell ref="H85:BV85"/>
    <mergeCell ref="BW85:CL85"/>
    <mergeCell ref="CM85:DA85"/>
    <mergeCell ref="A86:F86"/>
    <mergeCell ref="H86:BV86"/>
    <mergeCell ref="BW86:CL86"/>
    <mergeCell ref="CM86:DA86"/>
    <mergeCell ref="A83:F83"/>
    <mergeCell ref="H83:BV83"/>
    <mergeCell ref="BW83:CL83"/>
    <mergeCell ref="CM83:DA83"/>
    <mergeCell ref="A84:F84"/>
    <mergeCell ref="H84:BV84"/>
    <mergeCell ref="BW84:CL84"/>
    <mergeCell ref="CM84:DA84"/>
    <mergeCell ref="A80:F81"/>
    <mergeCell ref="H80:BV80"/>
    <mergeCell ref="BW80:CL81"/>
    <mergeCell ref="CM80:DA81"/>
    <mergeCell ref="H81:BV81"/>
    <mergeCell ref="A82:F82"/>
    <mergeCell ref="H82:BV82"/>
    <mergeCell ref="BW82:CL82"/>
    <mergeCell ref="CM82:DA82"/>
    <mergeCell ref="A78:F78"/>
    <mergeCell ref="H78:BV78"/>
    <mergeCell ref="BW78:CL78"/>
    <mergeCell ref="CM78:DA78"/>
    <mergeCell ref="A79:F79"/>
    <mergeCell ref="H79:BV79"/>
    <mergeCell ref="BW79:CL79"/>
    <mergeCell ref="CM79:DA79"/>
    <mergeCell ref="A75:F76"/>
    <mergeCell ref="H75:BV75"/>
    <mergeCell ref="BW75:CL76"/>
    <mergeCell ref="CM75:DA76"/>
    <mergeCell ref="H76:BV76"/>
    <mergeCell ref="A77:F77"/>
    <mergeCell ref="H77:BV77"/>
    <mergeCell ref="BW77:CL77"/>
    <mergeCell ref="CM77:DA77"/>
    <mergeCell ref="AZ42:BQ42"/>
    <mergeCell ref="BR42:CI42"/>
    <mergeCell ref="G46:AD46"/>
    <mergeCell ref="A73:DA73"/>
    <mergeCell ref="A47:DA47"/>
    <mergeCell ref="A58:DA58"/>
    <mergeCell ref="A56:F56"/>
    <mergeCell ref="A45:F45"/>
    <mergeCell ref="G45:AD45"/>
    <mergeCell ref="BW63:CL63"/>
    <mergeCell ref="CM63:DA63"/>
    <mergeCell ref="AE45:AY45"/>
    <mergeCell ref="AZ45:BQ45"/>
    <mergeCell ref="BR45:CI45"/>
    <mergeCell ref="CJ45:DA45"/>
    <mergeCell ref="G56:BV56"/>
    <mergeCell ref="CM56:DA56"/>
    <mergeCell ref="BW56:CL56"/>
    <mergeCell ref="CM54:DA54"/>
    <mergeCell ref="AE46:AY46"/>
    <mergeCell ref="AZ46:BQ46"/>
    <mergeCell ref="BR46:CI46"/>
    <mergeCell ref="AZ48:BQ48"/>
    <mergeCell ref="CJ46:DA46"/>
    <mergeCell ref="A57:DA57"/>
    <mergeCell ref="BR50:CI50"/>
    <mergeCell ref="CJ50:DA50"/>
    <mergeCell ref="A74:F74"/>
    <mergeCell ref="H74:BV74"/>
    <mergeCell ref="BW74:CL74"/>
    <mergeCell ref="CM74:DA74"/>
    <mergeCell ref="A46:F46"/>
    <mergeCell ref="BR48:CI48"/>
    <mergeCell ref="CJ48:DA48"/>
    <mergeCell ref="A64:F64"/>
    <mergeCell ref="H64:BV64"/>
    <mergeCell ref="BW64:CL64"/>
    <mergeCell ref="G37:AD37"/>
    <mergeCell ref="A41:F41"/>
    <mergeCell ref="G41:AD41"/>
    <mergeCell ref="AE41:AY41"/>
    <mergeCell ref="AZ41:BQ41"/>
    <mergeCell ref="BR41:CI41"/>
    <mergeCell ref="A38:DA38"/>
    <mergeCell ref="CJ41:DA41"/>
    <mergeCell ref="BR37:CI37"/>
    <mergeCell ref="CJ37:DA37"/>
    <mergeCell ref="CJ30:DA30"/>
    <mergeCell ref="A31:F31"/>
    <mergeCell ref="G31:AD31"/>
    <mergeCell ref="AE31:BC31"/>
    <mergeCell ref="BD31:BS31"/>
    <mergeCell ref="BT31:CI31"/>
    <mergeCell ref="CJ31:DA31"/>
    <mergeCell ref="A29:F29"/>
    <mergeCell ref="G29:AD29"/>
    <mergeCell ref="AE29:BC29"/>
    <mergeCell ref="BR29:CI29"/>
    <mergeCell ref="CJ29:DA29"/>
    <mergeCell ref="A30:F30"/>
    <mergeCell ref="G30:AD30"/>
    <mergeCell ref="AE30:BC30"/>
    <mergeCell ref="BD30:BS30"/>
    <mergeCell ref="BT30:CI30"/>
    <mergeCell ref="A28:F28"/>
    <mergeCell ref="G28:AD28"/>
    <mergeCell ref="AE28:BC28"/>
    <mergeCell ref="BD28:BS28"/>
    <mergeCell ref="BT28:CI28"/>
    <mergeCell ref="CJ28:DA28"/>
    <mergeCell ref="A27:F27"/>
    <mergeCell ref="G27:AD27"/>
    <mergeCell ref="AE27:BC27"/>
    <mergeCell ref="BD27:BS27"/>
    <mergeCell ref="BT27:CI27"/>
    <mergeCell ref="CJ27:DA27"/>
    <mergeCell ref="AE24:BC24"/>
    <mergeCell ref="BD24:BS24"/>
    <mergeCell ref="BT24:CI24"/>
    <mergeCell ref="CJ24:DA24"/>
    <mergeCell ref="A25:F25"/>
    <mergeCell ref="G25:AD25"/>
    <mergeCell ref="AE25:BC25"/>
    <mergeCell ref="BD25:BS25"/>
    <mergeCell ref="BT25:CI25"/>
    <mergeCell ref="CJ25:DA25"/>
    <mergeCell ref="CJ13:DA13"/>
    <mergeCell ref="AE22:BC22"/>
    <mergeCell ref="BD22:BS22"/>
    <mergeCell ref="BT22:CI22"/>
    <mergeCell ref="CJ22:DA22"/>
    <mergeCell ref="A23:F23"/>
    <mergeCell ref="G23:AD23"/>
    <mergeCell ref="AE23:BC23"/>
    <mergeCell ref="BR23:CI23"/>
    <mergeCell ref="CJ23:DA23"/>
    <mergeCell ref="A16:F16"/>
    <mergeCell ref="G16:AD16"/>
    <mergeCell ref="AE16:BC16"/>
    <mergeCell ref="BD16:BS16"/>
    <mergeCell ref="BT16:CI16"/>
    <mergeCell ref="A13:F13"/>
    <mergeCell ref="G13:AD13"/>
    <mergeCell ref="AE13:BC13"/>
    <mergeCell ref="BD13:BS13"/>
    <mergeCell ref="BT13:CI13"/>
    <mergeCell ref="CJ16:DA16"/>
    <mergeCell ref="A14:DA14"/>
    <mergeCell ref="A15:F15"/>
    <mergeCell ref="G15:AD15"/>
    <mergeCell ref="AE15:BC15"/>
    <mergeCell ref="A12:F12"/>
    <mergeCell ref="G12:AD12"/>
    <mergeCell ref="BR12:CI12"/>
    <mergeCell ref="CJ12:DA12"/>
    <mergeCell ref="AE12:BC12"/>
    <mergeCell ref="BD10:BS10"/>
    <mergeCell ref="BT10:CI10"/>
    <mergeCell ref="CJ10:DA10"/>
    <mergeCell ref="A11:F11"/>
    <mergeCell ref="G11:AD11"/>
    <mergeCell ref="BR11:CI11"/>
    <mergeCell ref="CJ11:DA11"/>
    <mergeCell ref="AE11:BC11"/>
    <mergeCell ref="AE10:BC10"/>
    <mergeCell ref="A39:DA39"/>
    <mergeCell ref="A44:F44"/>
    <mergeCell ref="G44:AD44"/>
    <mergeCell ref="AE44:AY44"/>
    <mergeCell ref="AZ44:BQ44"/>
    <mergeCell ref="BR44:CI44"/>
    <mergeCell ref="CJ42:DA42"/>
    <mergeCell ref="A42:F42"/>
    <mergeCell ref="G42:AD42"/>
    <mergeCell ref="AE42:AY42"/>
    <mergeCell ref="A37:F37"/>
    <mergeCell ref="CJ44:DA44"/>
    <mergeCell ref="A43:DA43"/>
    <mergeCell ref="AZ40:BQ40"/>
    <mergeCell ref="BR40:CI40"/>
    <mergeCell ref="BD15:BS15"/>
    <mergeCell ref="BT15:CI15"/>
    <mergeCell ref="CJ15:DA15"/>
    <mergeCell ref="CJ40:DA40"/>
    <mergeCell ref="G22:AD22"/>
    <mergeCell ref="A24:F24"/>
    <mergeCell ref="CJ19:DA19"/>
    <mergeCell ref="A8:DA8"/>
    <mergeCell ref="A17:F17"/>
    <mergeCell ref="G17:AD17"/>
    <mergeCell ref="AE17:BC17"/>
    <mergeCell ref="BR17:CI17"/>
    <mergeCell ref="CJ17:DA17"/>
    <mergeCell ref="A10:F10"/>
    <mergeCell ref="G10:AD10"/>
    <mergeCell ref="BT6:CI6"/>
    <mergeCell ref="CJ6:DA6"/>
    <mergeCell ref="A7:DA7"/>
    <mergeCell ref="A20:DA20"/>
    <mergeCell ref="A21:F21"/>
    <mergeCell ref="G21:AD21"/>
    <mergeCell ref="AE21:BC21"/>
    <mergeCell ref="BD21:BS21"/>
    <mergeCell ref="BT21:CI21"/>
    <mergeCell ref="CJ21:DA21"/>
    <mergeCell ref="A130:G130"/>
    <mergeCell ref="H130:BC130"/>
    <mergeCell ref="BD130:BS130"/>
    <mergeCell ref="A6:F6"/>
    <mergeCell ref="G6:AD6"/>
    <mergeCell ref="AE6:BC6"/>
    <mergeCell ref="BD6:BS6"/>
    <mergeCell ref="A18:F18"/>
    <mergeCell ref="AE37:AY37"/>
    <mergeCell ref="AZ37:BQ37"/>
    <mergeCell ref="A381:G381"/>
    <mergeCell ref="BT381:CI381"/>
    <mergeCell ref="CJ381:DA381"/>
    <mergeCell ref="BD129:BS129"/>
    <mergeCell ref="BT129:CI129"/>
    <mergeCell ref="CJ129:DA129"/>
    <mergeCell ref="CJ130:DA130"/>
    <mergeCell ref="CJ380:DA380"/>
    <mergeCell ref="A370:DA370"/>
    <mergeCell ref="CJ323:DA323"/>
    <mergeCell ref="A401:DA401"/>
    <mergeCell ref="A403:G403"/>
    <mergeCell ref="H403:BC403"/>
    <mergeCell ref="BD403:BS403"/>
    <mergeCell ref="BT403:CI403"/>
    <mergeCell ref="CJ403:DA403"/>
    <mergeCell ref="BT379:CI379"/>
    <mergeCell ref="CJ379:DA379"/>
    <mergeCell ref="H379:BS379"/>
    <mergeCell ref="A380:G380"/>
    <mergeCell ref="H380:BS380"/>
    <mergeCell ref="BT380:CI380"/>
    <mergeCell ref="H381:BS381"/>
    <mergeCell ref="A372:G372"/>
    <mergeCell ref="H372:BS372"/>
    <mergeCell ref="BT372:CI372"/>
    <mergeCell ref="CJ372:DA372"/>
    <mergeCell ref="A373:G373"/>
    <mergeCell ref="H373:BS373"/>
    <mergeCell ref="BT373:CI373"/>
    <mergeCell ref="CJ373:DA373"/>
    <mergeCell ref="A379:G379"/>
    <mergeCell ref="CJ404:DA404"/>
    <mergeCell ref="A412:G412"/>
    <mergeCell ref="H412:BC412"/>
    <mergeCell ref="BD412:BS412"/>
    <mergeCell ref="BT412:CI412"/>
    <mergeCell ref="CJ412:DA412"/>
    <mergeCell ref="A404:G404"/>
    <mergeCell ref="H404:BC404"/>
    <mergeCell ref="BD404:BS404"/>
    <mergeCell ref="BT404:CI404"/>
    <mergeCell ref="CJ413:DA413"/>
    <mergeCell ref="A414:G414"/>
    <mergeCell ref="H414:BC414"/>
    <mergeCell ref="BD414:BS414"/>
    <mergeCell ref="BT414:CI414"/>
    <mergeCell ref="CJ414:DA414"/>
    <mergeCell ref="A413:G413"/>
    <mergeCell ref="H413:BC413"/>
    <mergeCell ref="BD413:BS413"/>
    <mergeCell ref="BT413:CI413"/>
    <mergeCell ref="CJ324:DA324"/>
    <mergeCell ref="A323:G323"/>
    <mergeCell ref="H323:BC323"/>
    <mergeCell ref="BD323:BS323"/>
    <mergeCell ref="BT323:CI323"/>
    <mergeCell ref="A324:G324"/>
    <mergeCell ref="H324:BC324"/>
    <mergeCell ref="BD324:BS324"/>
    <mergeCell ref="BT324:CI324"/>
    <mergeCell ref="CJ307:DA307"/>
    <mergeCell ref="A311:G311"/>
    <mergeCell ref="H311:BC311"/>
    <mergeCell ref="BD311:BS311"/>
    <mergeCell ref="BT311:CI311"/>
    <mergeCell ref="CJ311:DA311"/>
    <mergeCell ref="A307:G307"/>
    <mergeCell ref="H307:BC307"/>
    <mergeCell ref="BD307:BS307"/>
    <mergeCell ref="BT307:CI307"/>
    <mergeCell ref="A304:DA304"/>
    <mergeCell ref="A306:G306"/>
    <mergeCell ref="H306:BC306"/>
    <mergeCell ref="BD306:BS306"/>
    <mergeCell ref="BT306:CI306"/>
    <mergeCell ref="CJ306:DA306"/>
    <mergeCell ref="CJ301:DA301"/>
    <mergeCell ref="A302:G302"/>
    <mergeCell ref="H302:BC302"/>
    <mergeCell ref="BD302:BS302"/>
    <mergeCell ref="BT302:CI302"/>
    <mergeCell ref="CJ302:DA302"/>
    <mergeCell ref="A301:G301"/>
    <mergeCell ref="H301:BC301"/>
    <mergeCell ref="BD301:BS301"/>
    <mergeCell ref="BT301:CI301"/>
    <mergeCell ref="CJ298:DA298"/>
    <mergeCell ref="A300:G300"/>
    <mergeCell ref="H300:BC300"/>
    <mergeCell ref="BD300:BS300"/>
    <mergeCell ref="BT300:CI300"/>
    <mergeCell ref="CJ300:DA300"/>
    <mergeCell ref="A298:G298"/>
    <mergeCell ref="H298:BC298"/>
    <mergeCell ref="BD298:BS298"/>
    <mergeCell ref="BT298:CI298"/>
    <mergeCell ref="AP285:BE285"/>
    <mergeCell ref="BF285:BU285"/>
    <mergeCell ref="A295:DA295"/>
    <mergeCell ref="A297:G297"/>
    <mergeCell ref="H297:BC297"/>
    <mergeCell ref="BD297:BS297"/>
    <mergeCell ref="BT297:CI297"/>
    <mergeCell ref="CJ297:DA297"/>
    <mergeCell ref="A287:DA287"/>
    <mergeCell ref="A286:G286"/>
    <mergeCell ref="BV277:CK277"/>
    <mergeCell ref="CL277:DA277"/>
    <mergeCell ref="A277:G277"/>
    <mergeCell ref="H277:AO277"/>
    <mergeCell ref="A299:DA299"/>
    <mergeCell ref="A310:DA310"/>
    <mergeCell ref="BV286:CK286"/>
    <mergeCell ref="CL286:DA286"/>
    <mergeCell ref="A285:G285"/>
    <mergeCell ref="H285:AO285"/>
    <mergeCell ref="AP276:BE276"/>
    <mergeCell ref="BF276:BU276"/>
    <mergeCell ref="BV276:CK276"/>
    <mergeCell ref="BV285:CK285"/>
    <mergeCell ref="CL285:DA285"/>
    <mergeCell ref="BF277:BU277"/>
    <mergeCell ref="CL276:DA276"/>
    <mergeCell ref="AP277:BE277"/>
    <mergeCell ref="A279:DA279"/>
    <mergeCell ref="A283:G283"/>
    <mergeCell ref="A274:DA274"/>
    <mergeCell ref="A276:G276"/>
    <mergeCell ref="H276:AO276"/>
    <mergeCell ref="CJ246:DA246"/>
    <mergeCell ref="CJ250:DA250"/>
    <mergeCell ref="CJ251:DA251"/>
    <mergeCell ref="A250:G250"/>
    <mergeCell ref="H250:BC250"/>
    <mergeCell ref="BD250:BS250"/>
    <mergeCell ref="BT250:CI250"/>
    <mergeCell ref="CL218:DA218"/>
    <mergeCell ref="CL224:DA224"/>
    <mergeCell ref="A225:G225"/>
    <mergeCell ref="H225:AO225"/>
    <mergeCell ref="AP225:BE225"/>
    <mergeCell ref="BF225:BU225"/>
    <mergeCell ref="BV225:CK225"/>
    <mergeCell ref="CL225:DA225"/>
    <mergeCell ref="A224:G224"/>
    <mergeCell ref="H224:AO224"/>
    <mergeCell ref="A219:G219"/>
    <mergeCell ref="H219:AO219"/>
    <mergeCell ref="BV224:CK224"/>
    <mergeCell ref="BV219:CK219"/>
    <mergeCell ref="A218:G218"/>
    <mergeCell ref="A216:DA216"/>
    <mergeCell ref="H218:AO218"/>
    <mergeCell ref="AP218:BE218"/>
    <mergeCell ref="BF218:BU218"/>
    <mergeCell ref="BV218:CK218"/>
    <mergeCell ref="A241:G241"/>
    <mergeCell ref="H241:BC241"/>
    <mergeCell ref="BD241:BS241"/>
    <mergeCell ref="A223:G223"/>
    <mergeCell ref="A239:DA239"/>
    <mergeCell ref="H223:AO223"/>
    <mergeCell ref="BV223:CK223"/>
    <mergeCell ref="AP224:BE224"/>
    <mergeCell ref="A227:G227"/>
    <mergeCell ref="H227:AO227"/>
    <mergeCell ref="CJ242:DA242"/>
    <mergeCell ref="BT241:CI241"/>
    <mergeCell ref="CL219:DA219"/>
    <mergeCell ref="CL223:DA223"/>
    <mergeCell ref="AP223:BE223"/>
    <mergeCell ref="BF223:BU223"/>
    <mergeCell ref="BF219:BU219"/>
    <mergeCell ref="CL220:DA220"/>
    <mergeCell ref="A221:DA221"/>
    <mergeCell ref="AP227:BE227"/>
    <mergeCell ref="H207:BC207"/>
    <mergeCell ref="BD207:BS207"/>
    <mergeCell ref="BT246:CI246"/>
    <mergeCell ref="CJ241:DA241"/>
    <mergeCell ref="BF224:BU224"/>
    <mergeCell ref="A242:G242"/>
    <mergeCell ref="H242:BC242"/>
    <mergeCell ref="AP219:BE219"/>
    <mergeCell ref="BD242:BS242"/>
    <mergeCell ref="BT242:CI242"/>
    <mergeCell ref="A207:G207"/>
    <mergeCell ref="A202:AO202"/>
    <mergeCell ref="BT208:CI208"/>
    <mergeCell ref="BD206:BS206"/>
    <mergeCell ref="BT206:CI206"/>
    <mergeCell ref="A214:AO214"/>
    <mergeCell ref="AP214:DA214"/>
    <mergeCell ref="BT205:CI205"/>
    <mergeCell ref="CJ208:DA208"/>
    <mergeCell ref="A210:DA210"/>
    <mergeCell ref="BD193:BS193"/>
    <mergeCell ref="BT193:CI193"/>
    <mergeCell ref="CJ193:DA193"/>
    <mergeCell ref="BT207:CI207"/>
    <mergeCell ref="CJ207:DA207"/>
    <mergeCell ref="A198:DA198"/>
    <mergeCell ref="BD204:BS204"/>
    <mergeCell ref="BT204:CI204"/>
    <mergeCell ref="CJ204:DA204"/>
    <mergeCell ref="H206:BC206"/>
    <mergeCell ref="CJ195:DA195"/>
    <mergeCell ref="CJ196:DA196"/>
    <mergeCell ref="X212:DA212"/>
    <mergeCell ref="A208:G208"/>
    <mergeCell ref="H208:BC208"/>
    <mergeCell ref="BD208:BS208"/>
    <mergeCell ref="CJ205:DA205"/>
    <mergeCell ref="BD205:BS205"/>
    <mergeCell ref="A206:G206"/>
    <mergeCell ref="CJ206:DA206"/>
    <mergeCell ref="AP202:DA202"/>
    <mergeCell ref="BD194:BS194"/>
    <mergeCell ref="BD195:BS195"/>
    <mergeCell ref="BT195:CI195"/>
    <mergeCell ref="A196:G196"/>
    <mergeCell ref="H196:BC196"/>
    <mergeCell ref="BD196:BS196"/>
    <mergeCell ref="BT194:CI194"/>
    <mergeCell ref="CJ194:DA194"/>
    <mergeCell ref="BT196:CI196"/>
    <mergeCell ref="A193:G193"/>
    <mergeCell ref="H193:BC193"/>
    <mergeCell ref="A194:G194"/>
    <mergeCell ref="H194:BC194"/>
    <mergeCell ref="A205:G205"/>
    <mergeCell ref="H205:BC205"/>
    <mergeCell ref="A195:G195"/>
    <mergeCell ref="H195:BC195"/>
    <mergeCell ref="A204:G204"/>
    <mergeCell ref="H204:BC204"/>
    <mergeCell ref="A186:DA186"/>
    <mergeCell ref="X188:DA188"/>
    <mergeCell ref="A190:AO190"/>
    <mergeCell ref="AP190:DA190"/>
    <mergeCell ref="A192:G192"/>
    <mergeCell ref="H192:BC192"/>
    <mergeCell ref="BD192:BS192"/>
    <mergeCell ref="BT192:CI192"/>
    <mergeCell ref="CJ192:DA192"/>
    <mergeCell ref="A146:G146"/>
    <mergeCell ref="H146:BC146"/>
    <mergeCell ref="BD146:BS146"/>
    <mergeCell ref="BT146:CD146"/>
    <mergeCell ref="CE146:DA146"/>
    <mergeCell ref="A145:G145"/>
    <mergeCell ref="H145:BC145"/>
    <mergeCell ref="BD145:BS145"/>
    <mergeCell ref="BT145:CD145"/>
    <mergeCell ref="CE145:DA145"/>
    <mergeCell ref="A144:G144"/>
    <mergeCell ref="H144:BC144"/>
    <mergeCell ref="BD144:BS144"/>
    <mergeCell ref="BT144:CD144"/>
    <mergeCell ref="CE144:DA144"/>
    <mergeCell ref="A140:G140"/>
    <mergeCell ref="H140:BC140"/>
    <mergeCell ref="BD140:BS140"/>
    <mergeCell ref="BT140:CD140"/>
    <mergeCell ref="A143:DA143"/>
    <mergeCell ref="A131:G131"/>
    <mergeCell ref="A133:DA133"/>
    <mergeCell ref="H131:BC131"/>
    <mergeCell ref="BD131:BS131"/>
    <mergeCell ref="BT131:CI131"/>
    <mergeCell ref="CJ131:DA131"/>
    <mergeCell ref="H68:BV68"/>
    <mergeCell ref="BW68:CL68"/>
    <mergeCell ref="H139:BC139"/>
    <mergeCell ref="BD139:BS139"/>
    <mergeCell ref="BT139:CD139"/>
    <mergeCell ref="CE139:DA139"/>
    <mergeCell ref="BT130:CI130"/>
    <mergeCell ref="BT127:CI127"/>
    <mergeCell ref="A72:F72"/>
    <mergeCell ref="BW71:CL71"/>
    <mergeCell ref="X123:DA123"/>
    <mergeCell ref="A125:AO125"/>
    <mergeCell ref="AP125:DA125"/>
    <mergeCell ref="A67:F67"/>
    <mergeCell ref="H67:BV67"/>
    <mergeCell ref="BW67:CL67"/>
    <mergeCell ref="CM67:DA67"/>
    <mergeCell ref="A68:F68"/>
    <mergeCell ref="CM62:DA62"/>
    <mergeCell ref="CM64:DA64"/>
    <mergeCell ref="A119:DA119"/>
    <mergeCell ref="A121:DA121"/>
    <mergeCell ref="CM68:DA68"/>
    <mergeCell ref="A71:F71"/>
    <mergeCell ref="A70:F70"/>
    <mergeCell ref="CM65:DA66"/>
    <mergeCell ref="H66:BV66"/>
    <mergeCell ref="H70:BV70"/>
    <mergeCell ref="A69:F69"/>
    <mergeCell ref="H69:BV69"/>
    <mergeCell ref="BW69:CL69"/>
    <mergeCell ref="A59:F59"/>
    <mergeCell ref="A65:F66"/>
    <mergeCell ref="H65:BV65"/>
    <mergeCell ref="BW65:CL66"/>
    <mergeCell ref="H59:BV59"/>
    <mergeCell ref="BW59:CL59"/>
    <mergeCell ref="H61:BV61"/>
    <mergeCell ref="BW60:CL61"/>
    <mergeCell ref="A63:F63"/>
    <mergeCell ref="H63:BV63"/>
    <mergeCell ref="CM59:DA59"/>
    <mergeCell ref="A60:F61"/>
    <mergeCell ref="H60:BV60"/>
    <mergeCell ref="CM60:DA61"/>
    <mergeCell ref="A62:F62"/>
    <mergeCell ref="H62:BV62"/>
    <mergeCell ref="BW62:CL62"/>
    <mergeCell ref="A128:G128"/>
    <mergeCell ref="CJ127:DA127"/>
    <mergeCell ref="H128:BC128"/>
    <mergeCell ref="BD128:BS128"/>
    <mergeCell ref="BT128:CI128"/>
    <mergeCell ref="A55:F55"/>
    <mergeCell ref="G55:BV55"/>
    <mergeCell ref="BW55:CL55"/>
    <mergeCell ref="CM55:DA55"/>
    <mergeCell ref="CM70:DA70"/>
    <mergeCell ref="A52:DA52"/>
    <mergeCell ref="CM71:DA71"/>
    <mergeCell ref="G72:BV72"/>
    <mergeCell ref="BW72:CL72"/>
    <mergeCell ref="CM72:DA72"/>
    <mergeCell ref="BW70:CL70"/>
    <mergeCell ref="H71:BV71"/>
    <mergeCell ref="A54:F54"/>
    <mergeCell ref="G54:BV54"/>
    <mergeCell ref="BW54:CL54"/>
    <mergeCell ref="A129:G129"/>
    <mergeCell ref="CJ128:DA128"/>
    <mergeCell ref="H129:BC129"/>
    <mergeCell ref="A50:F50"/>
    <mergeCell ref="G50:AD50"/>
    <mergeCell ref="AE50:AY50"/>
    <mergeCell ref="AZ50:BQ50"/>
    <mergeCell ref="A127:G127"/>
    <mergeCell ref="H127:BC127"/>
    <mergeCell ref="BD127:BS127"/>
    <mergeCell ref="A49:F49"/>
    <mergeCell ref="G49:AD49"/>
    <mergeCell ref="AE49:AY49"/>
    <mergeCell ref="AZ49:BQ49"/>
    <mergeCell ref="BR49:CI49"/>
    <mergeCell ref="CJ49:DA49"/>
    <mergeCell ref="A48:F48"/>
    <mergeCell ref="G48:AD48"/>
    <mergeCell ref="AE48:AY48"/>
    <mergeCell ref="A2:DA2"/>
    <mergeCell ref="AE19:BC19"/>
    <mergeCell ref="BD19:BS19"/>
    <mergeCell ref="BT19:CI19"/>
    <mergeCell ref="BT9:CI9"/>
    <mergeCell ref="CJ9:DA9"/>
    <mergeCell ref="G18:AD18"/>
    <mergeCell ref="BD4:BS4"/>
    <mergeCell ref="BT4:CI4"/>
    <mergeCell ref="CJ4:DA4"/>
    <mergeCell ref="G19:AD19"/>
    <mergeCell ref="A19:F19"/>
    <mergeCell ref="A35:F35"/>
    <mergeCell ref="G35:AD35"/>
    <mergeCell ref="AE35:AY35"/>
    <mergeCell ref="AZ35:BQ35"/>
    <mergeCell ref="A22:F22"/>
    <mergeCell ref="G24:AD24"/>
    <mergeCell ref="G36:AD36"/>
    <mergeCell ref="AE36:AY36"/>
    <mergeCell ref="AZ36:BQ36"/>
    <mergeCell ref="A9:F9"/>
    <mergeCell ref="G9:AD9"/>
    <mergeCell ref="AE9:BC9"/>
    <mergeCell ref="BD9:BS9"/>
    <mergeCell ref="AE18:BC18"/>
    <mergeCell ref="BD18:BS18"/>
    <mergeCell ref="A33:DA33"/>
    <mergeCell ref="CJ36:DA36"/>
    <mergeCell ref="BR36:CI36"/>
    <mergeCell ref="BT5:CI5"/>
    <mergeCell ref="CJ5:DA5"/>
    <mergeCell ref="BD5:BS5"/>
    <mergeCell ref="BT18:CI18"/>
    <mergeCell ref="CJ18:DA18"/>
    <mergeCell ref="BR35:CI35"/>
    <mergeCell ref="CJ35:DA35"/>
    <mergeCell ref="A26:DA26"/>
    <mergeCell ref="A4:F4"/>
    <mergeCell ref="G4:AD4"/>
    <mergeCell ref="AE4:BC4"/>
    <mergeCell ref="A40:F40"/>
    <mergeCell ref="G40:AD40"/>
    <mergeCell ref="AE40:AY40"/>
    <mergeCell ref="A5:F5"/>
    <mergeCell ref="G5:AD5"/>
    <mergeCell ref="AE5:BC5"/>
    <mergeCell ref="A36:F36"/>
    <mergeCell ref="BV282:CK282"/>
    <mergeCell ref="CL282:DA282"/>
    <mergeCell ref="A278:G278"/>
    <mergeCell ref="H278:AO278"/>
    <mergeCell ref="AP278:BE278"/>
    <mergeCell ref="BF278:BU278"/>
    <mergeCell ref="BV278:CK278"/>
    <mergeCell ref="CL278:DA278"/>
    <mergeCell ref="A280:DA280"/>
    <mergeCell ref="A281:G281"/>
    <mergeCell ref="A355:G355"/>
    <mergeCell ref="H355:BC355"/>
    <mergeCell ref="BD355:BS355"/>
    <mergeCell ref="BT355:CI355"/>
    <mergeCell ref="CJ355:DA355"/>
    <mergeCell ref="A282:G282"/>
    <mergeCell ref="H282:AO282"/>
    <mergeCell ref="AP282:BE282"/>
    <mergeCell ref="BF282:BU282"/>
    <mergeCell ref="A284:G284"/>
    <mergeCell ref="H281:AO281"/>
    <mergeCell ref="AP281:BE281"/>
    <mergeCell ref="BF281:BU281"/>
    <mergeCell ref="BV281:CK281"/>
    <mergeCell ref="CL281:DA281"/>
    <mergeCell ref="H283:AO283"/>
    <mergeCell ref="AP283:BE283"/>
    <mergeCell ref="BF283:BU283"/>
    <mergeCell ref="BV283:CK283"/>
    <mergeCell ref="CL283:DA283"/>
    <mergeCell ref="H284:AO284"/>
    <mergeCell ref="AP284:BE284"/>
    <mergeCell ref="BF284:BU284"/>
    <mergeCell ref="BV284:CK284"/>
    <mergeCell ref="CL284:DA284"/>
    <mergeCell ref="H286:AO286"/>
    <mergeCell ref="AP286:BE286"/>
    <mergeCell ref="BF286:BU286"/>
    <mergeCell ref="A288:G288"/>
    <mergeCell ref="H288:AO288"/>
    <mergeCell ref="AP288:BE288"/>
    <mergeCell ref="BF288:BU288"/>
    <mergeCell ref="BV288:CK288"/>
    <mergeCell ref="CL288:DA288"/>
    <mergeCell ref="A289:G289"/>
    <mergeCell ref="H289:AO289"/>
    <mergeCell ref="AP289:BE289"/>
    <mergeCell ref="BF289:BU289"/>
    <mergeCell ref="BV289:CK289"/>
    <mergeCell ref="CL289:DA289"/>
    <mergeCell ref="A290:G290"/>
    <mergeCell ref="H290:AO290"/>
    <mergeCell ref="AP290:BE290"/>
    <mergeCell ref="BF290:BU290"/>
    <mergeCell ref="BV290:CK290"/>
    <mergeCell ref="CL290:DA290"/>
    <mergeCell ref="A291:G291"/>
    <mergeCell ref="H291:AO291"/>
    <mergeCell ref="AP291:BE291"/>
    <mergeCell ref="BF291:BU291"/>
    <mergeCell ref="BV291:CK291"/>
    <mergeCell ref="CL291:DA291"/>
    <mergeCell ref="A292:G292"/>
    <mergeCell ref="H292:AO292"/>
    <mergeCell ref="AP292:BE292"/>
    <mergeCell ref="BF292:BU292"/>
    <mergeCell ref="BV292:CK292"/>
    <mergeCell ref="CL292:DA292"/>
    <mergeCell ref="A293:G293"/>
    <mergeCell ref="H293:AO293"/>
    <mergeCell ref="AP293:BE293"/>
    <mergeCell ref="BF293:BU293"/>
    <mergeCell ref="BV293:CK293"/>
    <mergeCell ref="CL293:DA293"/>
    <mergeCell ref="A308:G308"/>
    <mergeCell ref="H308:BC308"/>
    <mergeCell ref="BD308:BS308"/>
    <mergeCell ref="BT308:CI308"/>
    <mergeCell ref="CJ308:DA308"/>
    <mergeCell ref="A309:DA309"/>
    <mergeCell ref="A322:G322"/>
    <mergeCell ref="H322:BC322"/>
    <mergeCell ref="BD322:BS322"/>
    <mergeCell ref="BT322:CI322"/>
    <mergeCell ref="CJ322:DA322"/>
    <mergeCell ref="A321:G321"/>
    <mergeCell ref="H321:BC321"/>
    <mergeCell ref="BD321:BS321"/>
    <mergeCell ref="BT321:CI321"/>
    <mergeCell ref="CJ321:DA321"/>
    <mergeCell ref="BT318:CI318"/>
    <mergeCell ref="CJ318:DA318"/>
    <mergeCell ref="A319:G319"/>
    <mergeCell ref="H319:BC319"/>
    <mergeCell ref="BD319:BS319"/>
    <mergeCell ref="BT319:CI319"/>
    <mergeCell ref="CJ319:DA319"/>
    <mergeCell ref="CJ314:DA314"/>
    <mergeCell ref="CJ320:DA320"/>
    <mergeCell ref="A312:G312"/>
    <mergeCell ref="H312:BC312"/>
    <mergeCell ref="BD312:BS312"/>
    <mergeCell ref="BT312:CI312"/>
    <mergeCell ref="CJ312:DA312"/>
    <mergeCell ref="A318:G318"/>
    <mergeCell ref="H318:BC318"/>
    <mergeCell ref="BD318:BS318"/>
    <mergeCell ref="CJ316:DA316"/>
    <mergeCell ref="A313:G313"/>
    <mergeCell ref="H313:BC313"/>
    <mergeCell ref="BD313:BS313"/>
    <mergeCell ref="BT313:CI313"/>
    <mergeCell ref="CJ313:DA313"/>
    <mergeCell ref="A314:G314"/>
    <mergeCell ref="H314:BC314"/>
    <mergeCell ref="BD314:BS314"/>
    <mergeCell ref="BT314:CI314"/>
    <mergeCell ref="BT320:CI320"/>
    <mergeCell ref="A315:G315"/>
    <mergeCell ref="H315:BC315"/>
    <mergeCell ref="BD315:BS315"/>
    <mergeCell ref="BT315:CI315"/>
    <mergeCell ref="CJ315:DA315"/>
    <mergeCell ref="A316:G316"/>
    <mergeCell ref="H316:BC316"/>
    <mergeCell ref="BD316:BS316"/>
    <mergeCell ref="BT316:CI316"/>
    <mergeCell ref="CJ327:DA327"/>
    <mergeCell ref="A317:G317"/>
    <mergeCell ref="H317:BC317"/>
    <mergeCell ref="BD317:BS317"/>
    <mergeCell ref="BT317:CI317"/>
    <mergeCell ref="CJ317:DA317"/>
    <mergeCell ref="A325:DA325"/>
    <mergeCell ref="A320:G320"/>
    <mergeCell ref="H320:BC320"/>
    <mergeCell ref="BD320:BS320"/>
    <mergeCell ref="CJ329:DA329"/>
    <mergeCell ref="A326:G326"/>
    <mergeCell ref="H326:BC326"/>
    <mergeCell ref="BD326:BS326"/>
    <mergeCell ref="BT326:CI326"/>
    <mergeCell ref="CJ326:DA326"/>
    <mergeCell ref="A327:G327"/>
    <mergeCell ref="H327:BC327"/>
    <mergeCell ref="BD327:BS327"/>
    <mergeCell ref="BT327:CI327"/>
    <mergeCell ref="CJ331:DA331"/>
    <mergeCell ref="A328:G328"/>
    <mergeCell ref="H328:BC328"/>
    <mergeCell ref="BD328:BS328"/>
    <mergeCell ref="BT328:CI328"/>
    <mergeCell ref="CJ328:DA328"/>
    <mergeCell ref="A329:G329"/>
    <mergeCell ref="H329:BC329"/>
    <mergeCell ref="BD329:BS329"/>
    <mergeCell ref="BT329:CI329"/>
    <mergeCell ref="CJ333:DA333"/>
    <mergeCell ref="A330:G330"/>
    <mergeCell ref="H330:BC330"/>
    <mergeCell ref="BD330:BS330"/>
    <mergeCell ref="BT330:CI330"/>
    <mergeCell ref="CJ330:DA330"/>
    <mergeCell ref="A331:G331"/>
    <mergeCell ref="H331:BC331"/>
    <mergeCell ref="BD331:BS331"/>
    <mergeCell ref="BT331:CI331"/>
    <mergeCell ref="CJ335:DA335"/>
    <mergeCell ref="A332:G332"/>
    <mergeCell ref="H332:BC332"/>
    <mergeCell ref="BD332:BS332"/>
    <mergeCell ref="BT332:CI332"/>
    <mergeCell ref="CJ332:DA332"/>
    <mergeCell ref="A333:G333"/>
    <mergeCell ref="H333:BC333"/>
    <mergeCell ref="BD333:BS333"/>
    <mergeCell ref="BT333:CI333"/>
    <mergeCell ref="CJ337:DA337"/>
    <mergeCell ref="A334:G334"/>
    <mergeCell ref="H334:BC334"/>
    <mergeCell ref="BD334:BS334"/>
    <mergeCell ref="BT334:CI334"/>
    <mergeCell ref="CJ334:DA334"/>
    <mergeCell ref="A335:G335"/>
    <mergeCell ref="H335:BC335"/>
    <mergeCell ref="BD335:BS335"/>
    <mergeCell ref="BT335:CI335"/>
    <mergeCell ref="CJ339:DA339"/>
    <mergeCell ref="A336:G336"/>
    <mergeCell ref="H336:BC336"/>
    <mergeCell ref="BD336:BS336"/>
    <mergeCell ref="BT336:CI336"/>
    <mergeCell ref="CJ336:DA336"/>
    <mergeCell ref="A337:G337"/>
    <mergeCell ref="H337:BC337"/>
    <mergeCell ref="BD337:BS337"/>
    <mergeCell ref="BT337:CI337"/>
    <mergeCell ref="CJ341:DA341"/>
    <mergeCell ref="A338:G338"/>
    <mergeCell ref="H338:BC338"/>
    <mergeCell ref="BD338:BS338"/>
    <mergeCell ref="BT338:CI338"/>
    <mergeCell ref="CJ338:DA338"/>
    <mergeCell ref="A339:G339"/>
    <mergeCell ref="H339:BC339"/>
    <mergeCell ref="BD339:BS339"/>
    <mergeCell ref="BT339:CI339"/>
    <mergeCell ref="A343:G343"/>
    <mergeCell ref="H343:BC343"/>
    <mergeCell ref="BD343:BS343"/>
    <mergeCell ref="BT343:CI343"/>
    <mergeCell ref="CJ343:DA343"/>
    <mergeCell ref="A340:DA340"/>
    <mergeCell ref="A341:G341"/>
    <mergeCell ref="H341:BC341"/>
    <mergeCell ref="BD341:BS341"/>
    <mergeCell ref="BT341:CI341"/>
    <mergeCell ref="A345:G345"/>
    <mergeCell ref="H345:BC345"/>
    <mergeCell ref="BD345:BS345"/>
    <mergeCell ref="BT345:CI345"/>
    <mergeCell ref="CJ345:DA345"/>
    <mergeCell ref="A342:G342"/>
    <mergeCell ref="H342:BC342"/>
    <mergeCell ref="BD342:BS342"/>
    <mergeCell ref="BT342:CI342"/>
    <mergeCell ref="CJ342:DA342"/>
    <mergeCell ref="A347:G347"/>
    <mergeCell ref="H347:BC347"/>
    <mergeCell ref="BD347:BS347"/>
    <mergeCell ref="BT347:CI347"/>
    <mergeCell ref="CJ347:DA347"/>
    <mergeCell ref="A344:G344"/>
    <mergeCell ref="H344:BC344"/>
    <mergeCell ref="BD344:BS344"/>
    <mergeCell ref="BT344:CI344"/>
    <mergeCell ref="CJ344:DA344"/>
    <mergeCell ref="A349:G349"/>
    <mergeCell ref="H349:BC349"/>
    <mergeCell ref="BD349:BS349"/>
    <mergeCell ref="BT349:CI349"/>
    <mergeCell ref="CJ349:DA349"/>
    <mergeCell ref="A346:G346"/>
    <mergeCell ref="H346:BC346"/>
    <mergeCell ref="BD346:BS346"/>
    <mergeCell ref="BT346:CI346"/>
    <mergeCell ref="CJ346:DA346"/>
    <mergeCell ref="A351:G351"/>
    <mergeCell ref="H351:BC351"/>
    <mergeCell ref="BD351:BS351"/>
    <mergeCell ref="BT351:CI351"/>
    <mergeCell ref="CJ351:DA351"/>
    <mergeCell ref="A348:G348"/>
    <mergeCell ref="H348:BC348"/>
    <mergeCell ref="BD348:BS348"/>
    <mergeCell ref="BT348:CI348"/>
    <mergeCell ref="CJ348:DA348"/>
    <mergeCell ref="A352:G352"/>
    <mergeCell ref="H352:BC352"/>
    <mergeCell ref="BD352:BS352"/>
    <mergeCell ref="BT352:CI352"/>
    <mergeCell ref="CJ352:DA352"/>
    <mergeCell ref="A350:G350"/>
    <mergeCell ref="H350:BC350"/>
    <mergeCell ref="BD350:BS350"/>
    <mergeCell ref="BT350:CI350"/>
    <mergeCell ref="CJ350:DA350"/>
    <mergeCell ref="H357:BC357"/>
    <mergeCell ref="BD357:BS357"/>
    <mergeCell ref="BT357:CI357"/>
    <mergeCell ref="CJ357:DA357"/>
    <mergeCell ref="A353:G353"/>
    <mergeCell ref="H353:BC353"/>
    <mergeCell ref="BD353:BS353"/>
    <mergeCell ref="BT353:CI353"/>
    <mergeCell ref="CJ353:DA353"/>
    <mergeCell ref="A354:DA354"/>
    <mergeCell ref="H359:BC359"/>
    <mergeCell ref="BD359:BS359"/>
    <mergeCell ref="BT359:CI359"/>
    <mergeCell ref="CJ359:DA359"/>
    <mergeCell ref="A356:G356"/>
    <mergeCell ref="H356:BC356"/>
    <mergeCell ref="BD356:BS356"/>
    <mergeCell ref="BT356:CI356"/>
    <mergeCell ref="CJ356:DA356"/>
    <mergeCell ref="A357:G357"/>
    <mergeCell ref="H361:BC361"/>
    <mergeCell ref="BD361:BS361"/>
    <mergeCell ref="BT361:CI361"/>
    <mergeCell ref="CJ361:DA361"/>
    <mergeCell ref="A358:G358"/>
    <mergeCell ref="H358:BC358"/>
    <mergeCell ref="BD358:BS358"/>
    <mergeCell ref="BT358:CI358"/>
    <mergeCell ref="CJ358:DA358"/>
    <mergeCell ref="A359:G359"/>
    <mergeCell ref="H363:BC363"/>
    <mergeCell ref="BD363:BS363"/>
    <mergeCell ref="BT363:CI363"/>
    <mergeCell ref="CJ363:DA363"/>
    <mergeCell ref="A360:G360"/>
    <mergeCell ref="H360:BC360"/>
    <mergeCell ref="BD360:BS360"/>
    <mergeCell ref="BT360:CI360"/>
    <mergeCell ref="CJ360:DA360"/>
    <mergeCell ref="A361:G361"/>
    <mergeCell ref="H365:BC365"/>
    <mergeCell ref="BD365:BS365"/>
    <mergeCell ref="BT365:CI365"/>
    <mergeCell ref="CJ365:DA365"/>
    <mergeCell ref="A362:G362"/>
    <mergeCell ref="H362:BC362"/>
    <mergeCell ref="BD362:BS362"/>
    <mergeCell ref="BT362:CI362"/>
    <mergeCell ref="CJ362:DA362"/>
    <mergeCell ref="A363:G363"/>
    <mergeCell ref="H367:BC367"/>
    <mergeCell ref="BD367:BS367"/>
    <mergeCell ref="BT367:CI367"/>
    <mergeCell ref="CJ367:DA367"/>
    <mergeCell ref="A364:G364"/>
    <mergeCell ref="H364:BC364"/>
    <mergeCell ref="BD364:BS364"/>
    <mergeCell ref="BT364:CI364"/>
    <mergeCell ref="CJ364:DA364"/>
    <mergeCell ref="A365:G365"/>
    <mergeCell ref="A374:G374"/>
    <mergeCell ref="H374:BS374"/>
    <mergeCell ref="BT374:CI374"/>
    <mergeCell ref="CJ374:DA374"/>
    <mergeCell ref="A366:G366"/>
    <mergeCell ref="H366:BC366"/>
    <mergeCell ref="BD366:BS366"/>
    <mergeCell ref="BT366:CI366"/>
    <mergeCell ref="CJ366:DA366"/>
    <mergeCell ref="A367:G367"/>
    <mergeCell ref="A418:G418"/>
    <mergeCell ref="H418:BC418"/>
    <mergeCell ref="BD418:BS418"/>
    <mergeCell ref="BT418:CI418"/>
    <mergeCell ref="CJ418:DA418"/>
    <mergeCell ref="A368:G368"/>
    <mergeCell ref="H368:BC368"/>
    <mergeCell ref="BD368:BS368"/>
    <mergeCell ref="BT368:CI368"/>
    <mergeCell ref="CJ368:DA368"/>
    <mergeCell ref="CJ377:DA377"/>
    <mergeCell ref="A417:G417"/>
    <mergeCell ref="H417:BC417"/>
    <mergeCell ref="BD417:BS417"/>
    <mergeCell ref="BT417:CI417"/>
    <mergeCell ref="CJ417:DA417"/>
    <mergeCell ref="A378:G378"/>
    <mergeCell ref="H378:BS378"/>
    <mergeCell ref="BT378:CI378"/>
    <mergeCell ref="CJ378:DA378"/>
    <mergeCell ref="A375:DA375"/>
    <mergeCell ref="A376:DA376"/>
    <mergeCell ref="A382:DA382"/>
    <mergeCell ref="A383:G383"/>
    <mergeCell ref="H383:BS383"/>
    <mergeCell ref="BT383:CI383"/>
    <mergeCell ref="CJ383:DA383"/>
    <mergeCell ref="A377:G377"/>
    <mergeCell ref="H377:BS377"/>
    <mergeCell ref="BT377:CI377"/>
    <mergeCell ref="A384:G384"/>
    <mergeCell ref="H384:BS384"/>
    <mergeCell ref="BT384:CI384"/>
    <mergeCell ref="CJ384:DA384"/>
    <mergeCell ref="A385:G385"/>
    <mergeCell ref="H385:BS385"/>
    <mergeCell ref="BT385:CI385"/>
    <mergeCell ref="CJ385:DA385"/>
    <mergeCell ref="A386:G386"/>
    <mergeCell ref="H386:BS386"/>
    <mergeCell ref="BT386:CI386"/>
    <mergeCell ref="CJ386:DA386"/>
    <mergeCell ref="A387:G387"/>
    <mergeCell ref="H387:BS387"/>
    <mergeCell ref="BT387:CI387"/>
    <mergeCell ref="CJ387:DA387"/>
    <mergeCell ref="A388:DA388"/>
    <mergeCell ref="A389:G389"/>
    <mergeCell ref="H389:BS389"/>
    <mergeCell ref="BT389:CI389"/>
    <mergeCell ref="CJ389:DA389"/>
    <mergeCell ref="A390:G390"/>
    <mergeCell ref="H390:BS390"/>
    <mergeCell ref="BT390:CI390"/>
    <mergeCell ref="CJ390:DA390"/>
    <mergeCell ref="A391:G391"/>
    <mergeCell ref="H391:BS391"/>
    <mergeCell ref="BT391:CI391"/>
    <mergeCell ref="CJ391:DA391"/>
    <mergeCell ref="A392:G392"/>
    <mergeCell ref="H392:BS392"/>
    <mergeCell ref="BT392:CI392"/>
    <mergeCell ref="CJ392:DA392"/>
    <mergeCell ref="A393:G393"/>
    <mergeCell ref="H393:BS393"/>
    <mergeCell ref="BT393:CI393"/>
    <mergeCell ref="CJ393:DA393"/>
    <mergeCell ref="A394:DA394"/>
    <mergeCell ref="A395:G395"/>
    <mergeCell ref="H395:BS395"/>
    <mergeCell ref="BT395:CI395"/>
    <mergeCell ref="CJ395:DA395"/>
    <mergeCell ref="BT399:CI399"/>
    <mergeCell ref="CJ399:DA399"/>
    <mergeCell ref="A396:G396"/>
    <mergeCell ref="H396:BS396"/>
    <mergeCell ref="BT396:CI396"/>
    <mergeCell ref="CJ396:DA396"/>
    <mergeCell ref="A397:G397"/>
    <mergeCell ref="H397:BS397"/>
    <mergeCell ref="BT397:CI397"/>
    <mergeCell ref="CJ397:DA397"/>
    <mergeCell ref="H427:BC427"/>
    <mergeCell ref="BD427:BS427"/>
    <mergeCell ref="BT427:CI427"/>
    <mergeCell ref="CJ427:DA427"/>
    <mergeCell ref="A398:G398"/>
    <mergeCell ref="H398:BS398"/>
    <mergeCell ref="BT398:CI398"/>
    <mergeCell ref="CJ398:DA398"/>
    <mergeCell ref="A399:G399"/>
    <mergeCell ref="H399:BS399"/>
    <mergeCell ref="BD410:BS410"/>
    <mergeCell ref="BT410:CI410"/>
    <mergeCell ref="CJ410:DA410"/>
    <mergeCell ref="A428:G428"/>
    <mergeCell ref="H428:BC428"/>
    <mergeCell ref="BD428:BS428"/>
    <mergeCell ref="BT428:CI428"/>
    <mergeCell ref="CJ428:DA428"/>
    <mergeCell ref="A425:DA425"/>
    <mergeCell ref="A427:G427"/>
    <mergeCell ref="A416:G416"/>
    <mergeCell ref="H416:BC416"/>
    <mergeCell ref="BD416:BS416"/>
    <mergeCell ref="BT416:CI416"/>
    <mergeCell ref="CJ416:DA416"/>
    <mergeCell ref="A405:G405"/>
    <mergeCell ref="H405:BC405"/>
    <mergeCell ref="BD405:BS405"/>
    <mergeCell ref="BT405:CI405"/>
    <mergeCell ref="CJ405:DA405"/>
    <mergeCell ref="BT408:CI408"/>
    <mergeCell ref="CJ408:DA408"/>
    <mergeCell ref="A415:DA415"/>
    <mergeCell ref="A411:G411"/>
    <mergeCell ref="H411:BC411"/>
    <mergeCell ref="BD411:BS411"/>
    <mergeCell ref="BT411:CI411"/>
    <mergeCell ref="CJ411:DA411"/>
    <mergeCell ref="A410:G410"/>
    <mergeCell ref="H410:BC410"/>
    <mergeCell ref="A409:G409"/>
    <mergeCell ref="H409:BC409"/>
    <mergeCell ref="BD409:BS409"/>
    <mergeCell ref="BT409:CI409"/>
    <mergeCell ref="CJ409:DA409"/>
    <mergeCell ref="A406:DA406"/>
    <mergeCell ref="A407:DA407"/>
    <mergeCell ref="A408:G408"/>
    <mergeCell ref="H408:BC408"/>
    <mergeCell ref="BD408:BS408"/>
    <mergeCell ref="A419:G419"/>
    <mergeCell ref="H419:BC419"/>
    <mergeCell ref="BD419:BS419"/>
    <mergeCell ref="BT419:CI419"/>
    <mergeCell ref="CJ419:DA419"/>
    <mergeCell ref="A420:G420"/>
    <mergeCell ref="H420:BC420"/>
    <mergeCell ref="BD420:BS420"/>
    <mergeCell ref="BT420:CI420"/>
    <mergeCell ref="CJ420:DA420"/>
    <mergeCell ref="A421:G421"/>
    <mergeCell ref="H421:BC421"/>
    <mergeCell ref="BD421:BS421"/>
    <mergeCell ref="BT421:CI421"/>
    <mergeCell ref="CJ421:DA421"/>
    <mergeCell ref="A422:G422"/>
    <mergeCell ref="H422:BC422"/>
    <mergeCell ref="BD422:BS422"/>
    <mergeCell ref="BT422:CI422"/>
    <mergeCell ref="CJ422:DA422"/>
    <mergeCell ref="A429:G429"/>
    <mergeCell ref="H429:BC429"/>
    <mergeCell ref="BD429:BS429"/>
    <mergeCell ref="BT429:CI429"/>
    <mergeCell ref="CJ429:DA429"/>
    <mergeCell ref="A430:DA430"/>
    <mergeCell ref="A431:DA431"/>
    <mergeCell ref="A432:G432"/>
    <mergeCell ref="H432:BC432"/>
    <mergeCell ref="BD432:BS432"/>
    <mergeCell ref="BT432:CI432"/>
    <mergeCell ref="CJ432:DA432"/>
    <mergeCell ref="A433:G433"/>
    <mergeCell ref="H433:BC433"/>
    <mergeCell ref="BD433:BS433"/>
    <mergeCell ref="BT433:CI433"/>
    <mergeCell ref="CJ433:DA433"/>
    <mergeCell ref="A434:G434"/>
    <mergeCell ref="H434:BC434"/>
    <mergeCell ref="BD434:BS434"/>
    <mergeCell ref="BT434:CI434"/>
    <mergeCell ref="CJ434:DA434"/>
    <mergeCell ref="A435:G435"/>
    <mergeCell ref="H435:BC435"/>
    <mergeCell ref="BD435:BS435"/>
    <mergeCell ref="BT435:CI435"/>
    <mergeCell ref="CJ435:DA435"/>
    <mergeCell ref="A436:G436"/>
    <mergeCell ref="H436:BC436"/>
    <mergeCell ref="BD436:BS436"/>
    <mergeCell ref="BT436:CI436"/>
    <mergeCell ref="CJ436:DA436"/>
    <mergeCell ref="A437:G437"/>
    <mergeCell ref="H437:BC437"/>
    <mergeCell ref="BD437:BS437"/>
    <mergeCell ref="BT437:CI437"/>
    <mergeCell ref="CJ437:DA437"/>
    <mergeCell ref="A438:G438"/>
    <mergeCell ref="H438:BC438"/>
    <mergeCell ref="BD438:BS438"/>
    <mergeCell ref="BT438:CI438"/>
    <mergeCell ref="CJ438:DA438"/>
    <mergeCell ref="A455:DA455"/>
    <mergeCell ref="A456:G456"/>
    <mergeCell ref="H456:BC456"/>
    <mergeCell ref="BD456:BS456"/>
    <mergeCell ref="BT456:CI456"/>
    <mergeCell ref="CJ456:DA456"/>
    <mergeCell ref="A457:G457"/>
    <mergeCell ref="H457:BC457"/>
    <mergeCell ref="BD457:BS457"/>
    <mergeCell ref="BT457:CI457"/>
    <mergeCell ref="CJ457:DA457"/>
    <mergeCell ref="A458:G458"/>
    <mergeCell ref="H458:BC458"/>
    <mergeCell ref="BD458:BS458"/>
    <mergeCell ref="BT458:CI458"/>
    <mergeCell ref="CJ458:DA458"/>
    <mergeCell ref="A459:G459"/>
    <mergeCell ref="H459:BC459"/>
    <mergeCell ref="BD459:BS459"/>
    <mergeCell ref="BT459:CI459"/>
    <mergeCell ref="CJ459:DA459"/>
    <mergeCell ref="A460:G460"/>
    <mergeCell ref="H460:BC460"/>
    <mergeCell ref="BD460:BS460"/>
    <mergeCell ref="BT460:CI460"/>
    <mergeCell ref="CJ460:DA460"/>
    <mergeCell ref="A461:G461"/>
    <mergeCell ref="H461:BC461"/>
    <mergeCell ref="BD461:BS461"/>
    <mergeCell ref="BT461:CI461"/>
    <mergeCell ref="CJ461:DA461"/>
    <mergeCell ref="A462:G462"/>
    <mergeCell ref="H462:BC462"/>
    <mergeCell ref="BD462:BS462"/>
    <mergeCell ref="BT462:CI462"/>
    <mergeCell ref="CJ462:DA462"/>
    <mergeCell ref="A447:DA447"/>
    <mergeCell ref="A448:G448"/>
    <mergeCell ref="H448:BC448"/>
    <mergeCell ref="BD448:BS448"/>
    <mergeCell ref="BT448:CI448"/>
    <mergeCell ref="CJ448:DA448"/>
    <mergeCell ref="A449:G449"/>
    <mergeCell ref="H449:BC449"/>
    <mergeCell ref="BD449:BS449"/>
    <mergeCell ref="BT449:CI449"/>
    <mergeCell ref="CJ449:DA449"/>
    <mergeCell ref="A450:G450"/>
    <mergeCell ref="H450:BC450"/>
    <mergeCell ref="BD450:BS450"/>
    <mergeCell ref="BT450:CI450"/>
    <mergeCell ref="CJ450:DA450"/>
    <mergeCell ref="A451:G451"/>
    <mergeCell ref="H451:BC451"/>
    <mergeCell ref="BD451:BS451"/>
    <mergeCell ref="BT451:CI451"/>
    <mergeCell ref="CJ451:DA451"/>
    <mergeCell ref="A452:G452"/>
    <mergeCell ref="H452:BC452"/>
    <mergeCell ref="BD452:BS452"/>
    <mergeCell ref="BT452:CI452"/>
    <mergeCell ref="CJ452:DA452"/>
    <mergeCell ref="A453:G453"/>
    <mergeCell ref="H453:BC453"/>
    <mergeCell ref="BD453:BS453"/>
    <mergeCell ref="BT453:CI453"/>
    <mergeCell ref="CJ453:DA453"/>
    <mergeCell ref="A454:G454"/>
    <mergeCell ref="H454:BC454"/>
    <mergeCell ref="BD454:BS454"/>
    <mergeCell ref="BT454:CI454"/>
    <mergeCell ref="CJ454:DA454"/>
    <mergeCell ref="CJ442:DA442"/>
    <mergeCell ref="A439:DA439"/>
    <mergeCell ref="A440:G440"/>
    <mergeCell ref="H440:BC440"/>
    <mergeCell ref="BD440:BS440"/>
    <mergeCell ref="BT440:CI440"/>
    <mergeCell ref="CJ440:DA440"/>
    <mergeCell ref="CJ444:DA444"/>
    <mergeCell ref="A441:G441"/>
    <mergeCell ref="H441:BC441"/>
    <mergeCell ref="BD441:BS441"/>
    <mergeCell ref="BT441:CI441"/>
    <mergeCell ref="CJ441:DA441"/>
    <mergeCell ref="A442:G442"/>
    <mergeCell ref="H442:BC442"/>
    <mergeCell ref="BD442:BS442"/>
    <mergeCell ref="BT442:CI442"/>
    <mergeCell ref="A446:G446"/>
    <mergeCell ref="H446:BC446"/>
    <mergeCell ref="BD446:BS446"/>
    <mergeCell ref="BT446:CI446"/>
    <mergeCell ref="CJ446:DA446"/>
    <mergeCell ref="A443:G443"/>
    <mergeCell ref="H443:BC443"/>
    <mergeCell ref="BD443:BS443"/>
    <mergeCell ref="BT443:CI443"/>
    <mergeCell ref="CJ443:DA443"/>
    <mergeCell ref="DC105:DT105"/>
    <mergeCell ref="A445:G445"/>
    <mergeCell ref="H445:BC445"/>
    <mergeCell ref="BD445:BS445"/>
    <mergeCell ref="BT445:CI445"/>
    <mergeCell ref="CJ445:DA445"/>
    <mergeCell ref="A444:G444"/>
    <mergeCell ref="H444:BC444"/>
    <mergeCell ref="BD444:BS444"/>
    <mergeCell ref="BT444:CI444"/>
  </mergeCells>
  <printOptions/>
  <pageMargins left="0.2362204724409449" right="0.11811023622047245" top="0.49" bottom="0.45" header="0.27" footer="0.28"/>
  <pageSetup horizontalDpi="600" verticalDpi="600" orientation="portrait" paperSize="9" scale="96" r:id="rId1"/>
  <rowBreaks count="3" manualBreakCount="3">
    <brk id="72" max="104" man="1"/>
    <brk id="102" max="104" man="1"/>
    <brk id="163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2018-02-07T06:14:27Z</cp:lastPrinted>
  <dcterms:created xsi:type="dcterms:W3CDTF">2008-10-01T13:21:49Z</dcterms:created>
  <dcterms:modified xsi:type="dcterms:W3CDTF">2018-05-07T07:39:22Z</dcterms:modified>
  <cp:category/>
  <cp:version/>
  <cp:contentType/>
  <cp:contentStatus/>
</cp:coreProperties>
</file>